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126"/>
  <workbookPr codeName="ThisWorkbook" defaultThemeVersion="124226"/>
  <mc:AlternateContent xmlns:mc="http://schemas.openxmlformats.org/markup-compatibility/2006">
    <mc:Choice Requires="x15">
      <x15ac:absPath xmlns:x15ac="http://schemas.microsoft.com/office/spreadsheetml/2010/11/ac" url="https://d.docs.live.net/ffa12a39fdbbed01/Rosso ^0 Grey Financial/Hypotheken/Hypotrust/"/>
    </mc:Choice>
  </mc:AlternateContent>
  <xr:revisionPtr revIDLastSave="0" documentId="8_{2F8E3B2A-3DCC-4860-A449-BF95C0EC026C}" xr6:coauthVersionLast="40" xr6:coauthVersionMax="40" xr10:uidLastSave="{00000000-0000-0000-0000-000000000000}"/>
  <workbookProtection workbookAlgorithmName="SHA-512" workbookHashValue="gAocKnoR0wyAXVTkzkLy/9QFNrIdfB4wb4OdGVN1sKZ6r3wDCPIjdkbjXYl5b35gorfMUcq4YfyS9Vgcoxiyyw==" workbookSaltValue="5dXC3+aR/OfqsFU9VtGPIQ==" workbookSpinCount="100000" lockStructure="1"/>
  <bookViews>
    <workbookView xWindow="12290" yWindow="150" windowWidth="13610" windowHeight="13740" xr2:uid="{00000000-000D-0000-FFFF-FFFF00000000}"/>
  </bookViews>
  <sheets>
    <sheet name="Quickscan " sheetId="1" r:id="rId1"/>
    <sheet name="Checklist" sheetId="5" r:id="rId2"/>
    <sheet name="Instructie" sheetId="3" r:id="rId3"/>
    <sheet name="Lijst" sheetId="2" state="hidden" r:id="rId4"/>
  </sheets>
  <definedNames>
    <definedName name="_xlnm._FilterDatabase" localSheetId="3" hidden="1">Lijst!$C$2:$C$22</definedName>
    <definedName name="_xlnm.Print_Area" localSheetId="2">Instructie!$A$1:$D$27</definedName>
    <definedName name="_xlnm.Print_Area" localSheetId="0">'Quickscan '!$A$1:$K$73</definedName>
    <definedName name="Checklist">Lijst!$F$2:$F$4</definedName>
    <definedName name="Ja_Nee">Lijst!$E$2:$E$3</definedName>
    <definedName name="Jaartal">Lijst!$A$2:$A$10</definedName>
    <definedName name="Label">Lijst!$C$2:$C$6</definedName>
    <definedName name="NHG">Lijst!$B$2:$B$3</definedName>
    <definedName name="Rechtsvorm">Lijst!$D$2:$D$4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5" i="1" l="1"/>
  <c r="I53" i="1" s="1"/>
  <c r="G55" i="1"/>
  <c r="I52" i="1" s="1"/>
  <c r="I55" i="1"/>
  <c r="D9" i="1" l="1"/>
  <c r="G61" i="1" l="1"/>
  <c r="G58" i="1"/>
  <c r="D4" i="5" l="1"/>
  <c r="E54" i="1" l="1"/>
  <c r="E55" i="1"/>
  <c r="I54" i="1" s="1"/>
  <c r="D6" i="5" l="1"/>
  <c r="D5" i="5"/>
  <c r="F5" i="5" s="1"/>
  <c r="H5" i="5" s="1"/>
  <c r="F6" i="5"/>
  <c r="H6" i="5" s="1"/>
  <c r="F4" i="5"/>
  <c r="H4" i="5" s="1"/>
  <c r="G31" i="1" l="1"/>
  <c r="F54" i="1" l="1"/>
  <c r="G54" i="1"/>
  <c r="F10" i="1"/>
  <c r="G10" i="1" s="1"/>
  <c r="F47" i="1"/>
  <c r="G47" i="1"/>
  <c r="E47" i="1"/>
  <c r="H7" i="5" l="1"/>
  <c r="J7" i="5" s="1"/>
  <c r="I45" i="1"/>
  <c r="C62" i="1"/>
  <c r="C59" i="1"/>
  <c r="I47" i="1" l="1"/>
  <c r="I44" i="1"/>
  <c r="I46" i="1"/>
  <c r="G18" i="1" l="1"/>
  <c r="G25" i="1"/>
  <c r="G52" i="1" s="1"/>
  <c r="G38" i="1"/>
  <c r="G45" i="1" l="1"/>
  <c r="G41" i="1"/>
  <c r="G53" i="1"/>
  <c r="E25" i="1" l="1"/>
  <c r="E53" i="1" s="1"/>
  <c r="C50" i="1"/>
  <c r="E52" i="1" l="1"/>
  <c r="F31" i="1" l="1"/>
  <c r="F38" i="1" s="1"/>
  <c r="E31" i="1"/>
  <c r="E38" i="1" s="1"/>
  <c r="F45" i="1" l="1"/>
  <c r="F41" i="1"/>
  <c r="E45" i="1"/>
  <c r="C45" i="1" s="1"/>
  <c r="E41" i="1"/>
  <c r="F25" i="1"/>
  <c r="F18" i="1"/>
  <c r="E18" i="1"/>
  <c r="J13" i="1" l="1"/>
  <c r="C26" i="1" s="1"/>
  <c r="F52" i="1"/>
  <c r="I51" i="1" s="1"/>
  <c r="F53" i="1"/>
  <c r="D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Jeremy</author>
  </authors>
  <commentList>
    <comment ref="C15" authorId="0" shapeId="0" xr:uid="{00000000-0006-0000-0000-000001000000}">
      <text>
        <r>
          <rPr>
            <sz val="9"/>
            <color indexed="81"/>
            <rFont val="Tahoma"/>
            <family val="2"/>
          </rPr>
          <t xml:space="preserve">Vlottende activa invullen exclusief voorraad.
</t>
        </r>
      </text>
    </comment>
    <comment ref="I43" authorId="0" shapeId="0" xr:uid="{00000000-0006-0000-0000-000002000000}">
      <text>
        <r>
          <rPr>
            <b/>
            <sz val="9"/>
            <color indexed="81"/>
            <rFont val="Tahoma"/>
            <family val="2"/>
          </rPr>
          <t>Let op</t>
        </r>
        <r>
          <rPr>
            <sz val="9"/>
            <color indexed="81"/>
            <rFont val="Tahoma"/>
            <family val="2"/>
          </rPr>
          <t xml:space="preserve">: Over deze uitkomst worden geen rechten ontleent. 
</t>
        </r>
      </text>
    </comment>
  </commentList>
</comments>
</file>

<file path=xl/sharedStrings.xml><?xml version="1.0" encoding="utf-8"?>
<sst xmlns="http://schemas.openxmlformats.org/spreadsheetml/2006/main" count="163" uniqueCount="133">
  <si>
    <t>Dossiernummer</t>
  </si>
  <si>
    <t>Behandelaar</t>
  </si>
  <si>
    <t>Naam klant</t>
  </si>
  <si>
    <t>Activa</t>
  </si>
  <si>
    <t>Vaste activa</t>
  </si>
  <si>
    <t>Liquide middelen</t>
  </si>
  <si>
    <t>Passiva</t>
  </si>
  <si>
    <t>Eigen vermogen</t>
  </si>
  <si>
    <t>FOR</t>
  </si>
  <si>
    <t>Lang vreemd vermogen</t>
  </si>
  <si>
    <t>Kort vreemd vermogen</t>
  </si>
  <si>
    <t>Omzet</t>
  </si>
  <si>
    <t>Inkoopwaarde</t>
  </si>
  <si>
    <t>Kosten</t>
  </si>
  <si>
    <t>Rentelasten</t>
  </si>
  <si>
    <t>Verzamelinkomen uit aangifte</t>
  </si>
  <si>
    <t>Verzamelinkomen uit aanslag</t>
  </si>
  <si>
    <t>Schulden in BOX 3</t>
  </si>
  <si>
    <t>Bijtelling auto</t>
  </si>
  <si>
    <t>Winst zonder bijtelling</t>
  </si>
  <si>
    <t>Bruto winst</t>
  </si>
  <si>
    <t>Overige kosten</t>
  </si>
  <si>
    <t>Overige baten</t>
  </si>
  <si>
    <t>Kengetallen</t>
  </si>
  <si>
    <t>Solvabiliteit</t>
  </si>
  <si>
    <t>Current Ratio</t>
  </si>
  <si>
    <t>Aangifte IB</t>
  </si>
  <si>
    <t>Jaartal</t>
  </si>
  <si>
    <t>Quick Ratio</t>
  </si>
  <si>
    <t>Label</t>
  </si>
  <si>
    <t>NHG</t>
  </si>
  <si>
    <t>Voorraad</t>
  </si>
  <si>
    <t>Winst &amp; Verlies</t>
  </si>
  <si>
    <t>Ja</t>
  </si>
  <si>
    <t>Nee</t>
  </si>
  <si>
    <t>Argenta</t>
  </si>
  <si>
    <t>Centraal Beheer</t>
  </si>
  <si>
    <t>Generali Plus</t>
  </si>
  <si>
    <t>HQ</t>
  </si>
  <si>
    <t>Hypotrust Comfort</t>
  </si>
  <si>
    <t>Hypotrust Goede start</t>
  </si>
  <si>
    <t>Hypotrust OK</t>
  </si>
  <si>
    <t>Hypotrust Trend</t>
  </si>
  <si>
    <t>Hypotrust Woon Bewust</t>
  </si>
  <si>
    <t>Oosteroever Hypotheken</t>
  </si>
  <si>
    <t>Reaal Levensverzekeringen (IKS)</t>
  </si>
  <si>
    <t>Rechtsvorm</t>
  </si>
  <si>
    <t>Eenmanszaak</t>
  </si>
  <si>
    <t>Maatschap</t>
  </si>
  <si>
    <t>Vlottende activa*</t>
  </si>
  <si>
    <t>Opmerkingen:</t>
  </si>
  <si>
    <t>Totaal Passiva</t>
  </si>
  <si>
    <t>Totaal Activa</t>
  </si>
  <si>
    <t>Overige opbrengsten</t>
  </si>
  <si>
    <t>Bedrijfsresultaat</t>
  </si>
  <si>
    <t>Selecteer het label van de hypotheek, dit is van invloed op de kengetallen die in het donkerblauwe vak staan.</t>
  </si>
  <si>
    <t xml:space="preserve">Vlottende activa 
</t>
  </si>
  <si>
    <t>Vul hier de vlottende activa minus de voorraden in, de voorraden moeten apart in de volgende regel vermeld worden. Op die manier berekent de Quick Scan de Quick Ratio (dat is de verhouding tussen de vlottende activa zonder voorraden en de kortlopende schulden).</t>
  </si>
  <si>
    <t>Bijzonderheden balans</t>
  </si>
  <si>
    <t>Bijzonderheden Winst &amp; Verliesrekening</t>
  </si>
  <si>
    <t>Vul hier de totale kosten in, behalve de rentelasten. De rentelasten moeten in de volgende regel worden vermeld</t>
  </si>
  <si>
    <t>Saldo Fiscale Winst / loon uit B.V.</t>
  </si>
  <si>
    <t>De saldo fiscale winst staat vermeld in de belastingaangifte als er sprake is van een eenmanszaak, een VOF of een maatschap. Let op: neem de saldo fiscale winst over en niet de belastbare winst. De saldo fiscale winst dient overeen te komen met het bedrijfsresultaat voor belastingen uit de jaarcijfers. Als de aanvrager een B.V. heeft, keert de B.V. loon uit aan de aanvrager, neem dan het bedrag aan loon over.</t>
  </si>
  <si>
    <t xml:space="preserve">Bijtelling auto </t>
  </si>
  <si>
    <t>Vermeld hier het bedrag van de schulden in BOX3. Deze schulden moeten beschouwd worden als consumptieve schulden en gecorrigeerd worden op het inkomen.</t>
  </si>
  <si>
    <t xml:space="preserve">Vermeld hier het bedrag van saldo fiscale winst min de bijtelling van de auto. </t>
  </si>
  <si>
    <t>Opmerkingenveld</t>
  </si>
  <si>
    <t>Vul hier het totaal van de vaste activa in.</t>
  </si>
  <si>
    <t>Vermeld hier het bedrag van het  verzamelinkomen dat op de definitieve aanslag inkomstenbelasting premie volksverzekering staat.</t>
  </si>
  <si>
    <t>Vermeld hier het bedrag van het totale verzamelinkomen van BOX 1 + BOX 2 + BOX 3.</t>
  </si>
  <si>
    <t>Wanneer er sprake is van een bijtelling auto, geeft dan aan hoe hoog deze bijtelling bedraagt. Niet alle labels zien de bijtelling als een onderdeel van de winst en de winst moet daarom verlaagd worden met deze bijtelling.</t>
  </si>
  <si>
    <t xml:space="preserve">Vul hier de rentelasten in. Het kan ook voorkomen dat een bedrijf geen rente betaalt maar rente ontvangt. </t>
  </si>
  <si>
    <t>Finqus</t>
  </si>
  <si>
    <t>Berekend inkomen</t>
  </si>
  <si>
    <t>LET OP: Deze berekening is indicatief. Er worden geen rechten ontleent over de uitkomst.</t>
  </si>
  <si>
    <t>Hier kun je een toelichting geven op de ingevulde bedragen of andere opmerkingen plaatsen. Als het label er niet tussen staat kan je deze hier handmatig toevoegen.</t>
  </si>
  <si>
    <t xml:space="preserve">Saldo fiscale winst </t>
  </si>
  <si>
    <t>V.O.F.</t>
  </si>
  <si>
    <t>Verdeling (V.O.F. en maatschap)</t>
  </si>
  <si>
    <t xml:space="preserve">Aandeel in het resultaat </t>
  </si>
  <si>
    <t>Aandeel in het resultaat %</t>
  </si>
  <si>
    <t>Solvabiliteit incl. FOR</t>
  </si>
  <si>
    <t>Zakelijk krediet</t>
  </si>
  <si>
    <t>Ja_Nee</t>
  </si>
  <si>
    <t>Zakelijk vermogen ontrekken voor eigen middelen</t>
  </si>
  <si>
    <t>Immateriele vaste activa</t>
  </si>
  <si>
    <t>Checklist zelfstandige</t>
  </si>
  <si>
    <t>Zit er een KvK uitdraai in het dossier?</t>
  </si>
  <si>
    <t>Quickscan volledig ingevuld? Kloppen balanstotalen en verzamelinkomen?</t>
  </si>
  <si>
    <t>Indien van toepassing aanvullende notitie gemaakt in QSP.</t>
  </si>
  <si>
    <t xml:space="preserve">Zakelijke kredieten van toepassing? </t>
  </si>
  <si>
    <t xml:space="preserve">Zo ja zichtbaar op balans? </t>
  </si>
  <si>
    <t>Zo nee kredietovereenkomst?</t>
  </si>
  <si>
    <t>Eigen middelen vanuit een zakelijke rekening?</t>
  </si>
  <si>
    <t xml:space="preserve">Heeft dit effect op de balans en hoeveel? </t>
  </si>
  <si>
    <t>Wordt er nog voldaan aan de solvabiliteitsgraad?</t>
  </si>
  <si>
    <t>Zijn er meerdere panden? (zichtbaar in de IB aangifte 2016)</t>
  </si>
  <si>
    <t>Is er rekening gehouden met een RC directie verplichting aan de BV?</t>
  </si>
  <si>
    <t>Wordt dit verrekend/afgelost?</t>
  </si>
  <si>
    <t>Met uitkering dividend en/of aantonen tussentijdse jaarcijfers?</t>
  </si>
  <si>
    <t>Eigen woning schuld bij BV box 1 of box 3?</t>
  </si>
  <si>
    <t>,</t>
  </si>
  <si>
    <t>en</t>
  </si>
  <si>
    <t>?</t>
  </si>
  <si>
    <t xml:space="preserve">Definitieve jaarcijfers in het dossier van </t>
  </si>
  <si>
    <t>Definitieve IB aangiftes in het dossier van</t>
  </si>
  <si>
    <t>Definitieve IB aanslagen in het dossier van</t>
  </si>
  <si>
    <t>Checklist</t>
  </si>
  <si>
    <t>Volgt</t>
  </si>
  <si>
    <t>Saldo fiscale winst is niet gelijk aan bedrijfsresultaat, verschil:</t>
  </si>
  <si>
    <t xml:space="preserve">Jaar      </t>
  </si>
  <si>
    <t>Naam onderneming</t>
  </si>
  <si>
    <t>Zijn er zakelijke kredieten</t>
  </si>
  <si>
    <t>/</t>
  </si>
  <si>
    <t>Indien van toepassing tussentijdse jaarcijfers en prognose</t>
  </si>
  <si>
    <t>Bij vragen kunt u contact opnemen met Quion Groep B.V. en vragen naar de ondernemersdesk.</t>
  </si>
  <si>
    <t>Selecteer of het een aanvraag met of zonder NHG is</t>
  </si>
  <si>
    <t>Selecteer welke rechtsvorm de onderneming heeft</t>
  </si>
  <si>
    <t>Zakelijk vermogen</t>
  </si>
  <si>
    <t>Uitkomst</t>
  </si>
  <si>
    <t>Instructie Quickscan</t>
  </si>
  <si>
    <t>Vermeld hier of er eigenmiddelen uit de onderneming ontrokken worden. Zo ja, geef aan hoeveel en geef een toelichting.</t>
  </si>
  <si>
    <t>Vermeld hier of er zakelijke kredieten zijn. Zo ja, geef het bedrag aan van het zakelijke krediet en geef een toelichting.</t>
  </si>
  <si>
    <t>Selecteer het eerste jaartal (kolom E) de overige jaartallen worden automatisch gevuld.</t>
  </si>
  <si>
    <t>Vul hier het eigen vermogen in. Let op, houdt de FOR (Fiscale oude dagsreserve) buiten beschouwing. De FOR moet apart op de volgende regel vermeld worden. Wij beschouwen de FOR als een toekomstige verplichting en zien dit daarom als vreemd vermogen.</t>
  </si>
  <si>
    <t>(Ja of Nee)</t>
  </si>
  <si>
    <t>Bij rood dossier afwijzen, bij oranje eventueel voorleggen en bij groen kan er verder gegaan worden met de aanvraag.</t>
  </si>
  <si>
    <t>Overig*</t>
  </si>
  <si>
    <t>Versie 1.35</t>
  </si>
  <si>
    <t>Hypotrust Elan Plus</t>
  </si>
  <si>
    <t>Hypotrust Elan</t>
  </si>
  <si>
    <t>IQWOON</t>
  </si>
  <si>
    <t xml:space="preserve">Quickscan Conneqt mortage distribution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</si>
</sst>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 #,##0_ ;_ &quot;€&quot;\ * \-#,##0_ ;_ &quot;€&quot;\ * &quot;-&quot;_ ;_ @_ "/>
    <numFmt numFmtId="44" formatCode="_ &quot;€&quot;\ * #,##0.00_ ;_ &quot;€&quot;\ * \-#,##0.00_ ;_ &quot;€&quot;\ * &quot;-&quot;??_ ;_ @_ "/>
    <numFmt numFmtId="164" formatCode="_ &quot;€&quot;\ * #,##0_ ;_ &quot;€&quot;\ * \-#,##0_ ;_ &quot;€&quot;\ * &quot;-&quot;??_ ;_ @_ "/>
  </numFmts>
  <fonts count="43" x14ac:knownFonts="1">
    <font>
      <sz val="11"/>
      <color theme="1"/>
      <name val="Calibri"/>
      <family val="2"/>
      <scheme val="minor"/>
    </font>
    <font>
      <b/>
      <sz val="11"/>
      <color theme="1"/>
      <name val="Calibri"/>
      <family val="2"/>
      <scheme val="minor"/>
    </font>
    <font>
      <sz val="11"/>
      <color theme="1"/>
      <name val="Calibri"/>
      <family val="2"/>
      <scheme val="minor"/>
    </font>
    <font>
      <sz val="9"/>
      <color indexed="81"/>
      <name val="Tahoma"/>
      <family val="2"/>
    </font>
    <font>
      <b/>
      <sz val="14"/>
      <color theme="1"/>
      <name val="Calibri"/>
      <family val="2"/>
      <scheme val="minor"/>
    </font>
    <font>
      <b/>
      <i/>
      <sz val="11"/>
      <color theme="1"/>
      <name val="Calibri"/>
      <family val="2"/>
      <scheme val="minor"/>
    </font>
    <font>
      <i/>
      <sz val="10"/>
      <color theme="1"/>
      <name val="Calibri"/>
      <family val="2"/>
      <scheme val="minor"/>
    </font>
    <font>
      <b/>
      <sz val="11"/>
      <color theme="3"/>
      <name val="Calibri"/>
      <family val="2"/>
      <scheme val="minor"/>
    </font>
    <font>
      <b/>
      <sz val="12"/>
      <name val="Calibri"/>
      <family val="2"/>
      <scheme val="minor"/>
    </font>
    <font>
      <b/>
      <sz val="9"/>
      <name val="Calibri"/>
      <family val="2"/>
      <scheme val="minor"/>
    </font>
    <font>
      <i/>
      <sz val="9"/>
      <color theme="3"/>
      <name val="Calibri"/>
      <family val="2"/>
      <scheme val="minor"/>
    </font>
    <font>
      <b/>
      <i/>
      <sz val="9"/>
      <color theme="1"/>
      <name val="Calibri"/>
      <family val="2"/>
      <scheme val="minor"/>
    </font>
    <font>
      <b/>
      <i/>
      <sz val="9"/>
      <color rgb="FF0070C0"/>
      <name val="Calibri"/>
      <family val="2"/>
      <scheme val="minor"/>
    </font>
    <font>
      <b/>
      <sz val="9"/>
      <color theme="1"/>
      <name val="Calibri"/>
      <family val="2"/>
      <scheme val="minor"/>
    </font>
    <font>
      <b/>
      <i/>
      <sz val="9"/>
      <color rgb="FFFF0000"/>
      <name val="Calibri"/>
      <family val="2"/>
      <scheme val="minor"/>
    </font>
    <font>
      <b/>
      <sz val="9"/>
      <color rgb="FF0070C0"/>
      <name val="Calibri"/>
      <family val="2"/>
      <scheme val="minor"/>
    </font>
    <font>
      <sz val="9"/>
      <color rgb="FF0070C0"/>
      <name val="Calibri"/>
      <family val="2"/>
      <scheme val="minor"/>
    </font>
    <font>
      <i/>
      <sz val="9"/>
      <color rgb="FFFF0000"/>
      <name val="Calibri"/>
      <family val="2"/>
      <scheme val="minor"/>
    </font>
    <font>
      <sz val="9"/>
      <color theme="1"/>
      <name val="Calibri"/>
      <family val="2"/>
      <scheme val="minor"/>
    </font>
    <font>
      <sz val="10"/>
      <color theme="1"/>
      <name val="Arial"/>
      <family val="2"/>
    </font>
    <font>
      <b/>
      <sz val="10"/>
      <color theme="1"/>
      <name val="Arial"/>
      <family val="2"/>
    </font>
    <font>
      <sz val="10"/>
      <name val="Arial"/>
      <family val="2"/>
    </font>
    <font>
      <b/>
      <sz val="9"/>
      <color indexed="81"/>
      <name val="Tahoma"/>
      <family val="2"/>
    </font>
    <font>
      <b/>
      <i/>
      <sz val="11"/>
      <color theme="3"/>
      <name val="Calibri"/>
      <family val="2"/>
      <scheme val="minor"/>
    </font>
    <font>
      <sz val="11"/>
      <color rgb="FFFF0000"/>
      <name val="Calibri"/>
      <family val="2"/>
      <scheme val="minor"/>
    </font>
    <font>
      <sz val="11"/>
      <color theme="0"/>
      <name val="Calibri"/>
      <family val="2"/>
      <scheme val="minor"/>
    </font>
    <font>
      <b/>
      <sz val="9"/>
      <color rgb="FFFF0000"/>
      <name val="Calibri"/>
      <family val="2"/>
      <scheme val="minor"/>
    </font>
    <font>
      <sz val="11"/>
      <name val="Calibri"/>
      <family val="2"/>
      <scheme val="minor"/>
    </font>
    <font>
      <sz val="9"/>
      <name val="Calibri"/>
      <family val="2"/>
      <scheme val="minor"/>
    </font>
    <font>
      <b/>
      <sz val="16"/>
      <name val="Calibri"/>
      <family val="2"/>
      <scheme val="minor"/>
    </font>
    <font>
      <sz val="11"/>
      <name val="Arial"/>
      <family val="2"/>
    </font>
    <font>
      <i/>
      <sz val="11"/>
      <name val="Calibri"/>
      <family val="2"/>
      <scheme val="minor"/>
    </font>
    <font>
      <u/>
      <sz val="11"/>
      <name val="Calibri"/>
      <family val="2"/>
      <scheme val="minor"/>
    </font>
    <font>
      <b/>
      <i/>
      <sz val="11"/>
      <name val="Calibri"/>
      <family val="2"/>
      <scheme val="minor"/>
    </font>
    <font>
      <i/>
      <sz val="9"/>
      <color theme="0"/>
      <name val="Calibri"/>
      <family val="2"/>
      <scheme val="minor"/>
    </font>
    <font>
      <b/>
      <sz val="10"/>
      <name val="Arial"/>
      <family val="2"/>
    </font>
    <font>
      <b/>
      <i/>
      <sz val="9"/>
      <color rgb="FF00A028"/>
      <name val="Calibri"/>
      <family val="2"/>
      <scheme val="minor"/>
    </font>
    <font>
      <b/>
      <sz val="11"/>
      <color theme="0"/>
      <name val="Calibri"/>
      <family val="2"/>
      <scheme val="minor"/>
    </font>
    <font>
      <b/>
      <sz val="12"/>
      <color rgb="FFFF575F"/>
      <name val="Calibri"/>
      <family val="2"/>
      <scheme val="minor"/>
    </font>
    <font>
      <b/>
      <sz val="12"/>
      <color rgb="FF847F7C"/>
      <name val="Calibri"/>
      <family val="2"/>
      <scheme val="minor"/>
    </font>
    <font>
      <b/>
      <sz val="11"/>
      <color rgb="FF847F7C"/>
      <name val="Calibri"/>
      <family val="2"/>
      <scheme val="minor"/>
    </font>
    <font>
      <b/>
      <sz val="20"/>
      <color rgb="FFED7048"/>
      <name val="Calibri"/>
      <family val="2"/>
      <scheme val="minor"/>
    </font>
    <font>
      <b/>
      <sz val="16"/>
      <color rgb="FFED7048"/>
      <name val="Calibri"/>
      <family val="2"/>
      <scheme val="minor"/>
    </font>
  </fonts>
  <fills count="26">
    <fill>
      <patternFill patternType="none"/>
    </fill>
    <fill>
      <patternFill patternType="gray125"/>
    </fill>
    <fill>
      <patternFill patternType="solid">
        <fgColor theme="6" tint="0.59996337778862885"/>
        <bgColor indexed="64"/>
      </patternFill>
    </fill>
    <fill>
      <patternFill patternType="solid">
        <fgColor theme="9" tint="0.59996337778862885"/>
        <bgColor indexed="64"/>
      </patternFill>
    </fill>
    <fill>
      <patternFill patternType="solid">
        <fgColor theme="8" tint="0.59996337778862885"/>
        <bgColor indexed="64"/>
      </patternFill>
    </fill>
    <fill>
      <patternFill patternType="solid">
        <fgColor theme="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0"/>
        <bgColor rgb="FF000000"/>
      </patternFill>
    </fill>
    <fill>
      <patternFill patternType="solid">
        <fgColor theme="8" tint="0.59999389629810485"/>
        <bgColor rgb="FF000000"/>
      </patternFill>
    </fill>
    <fill>
      <patternFill patternType="solid">
        <fgColor theme="6" tint="0.59999389629810485"/>
        <bgColor rgb="FF000000"/>
      </patternFill>
    </fill>
    <fill>
      <patternFill patternType="solid">
        <fgColor theme="9" tint="0.59999389629810485"/>
        <bgColor rgb="FF000000"/>
      </patternFill>
    </fill>
    <fill>
      <patternFill patternType="solid">
        <fgColor theme="0" tint="-0.249977111117893"/>
        <bgColor rgb="FF000000"/>
      </patternFill>
    </fill>
    <fill>
      <patternFill patternType="solid">
        <fgColor theme="2" tint="-0.249977111117893"/>
        <bgColor indexed="64"/>
      </patternFill>
    </fill>
    <fill>
      <patternFill patternType="solid">
        <fgColor theme="2" tint="-0.249977111117893"/>
        <bgColor rgb="FF000000"/>
      </patternFill>
    </fill>
    <fill>
      <patternFill patternType="solid">
        <fgColor theme="3" tint="0.59999389629810485"/>
        <bgColor rgb="FF000000"/>
      </patternFill>
    </fill>
    <fill>
      <patternFill patternType="solid">
        <fgColor rgb="FF847F7C"/>
        <bgColor indexed="64"/>
      </patternFill>
    </fill>
  </fills>
  <borders count="5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bottom/>
      <diagonal/>
    </border>
    <border>
      <left/>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right/>
      <top style="thin">
        <color auto="1"/>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medium">
        <color indexed="64"/>
      </left>
      <right style="thin">
        <color indexed="64"/>
      </right>
      <top/>
      <bottom style="medium">
        <color indexed="64"/>
      </bottom>
      <diagonal/>
    </border>
    <border>
      <left style="thin">
        <color auto="1"/>
      </left>
      <right/>
      <top style="thin">
        <color auto="1"/>
      </top>
      <bottom/>
      <diagonal/>
    </border>
    <border>
      <left/>
      <right style="medium">
        <color indexed="64"/>
      </right>
      <top style="thin">
        <color auto="1"/>
      </top>
      <bottom/>
      <diagonal/>
    </border>
    <border>
      <left style="thin">
        <color auto="1"/>
      </left>
      <right/>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auto="1"/>
      </right>
      <top style="medium">
        <color indexed="64"/>
      </top>
      <bottom style="thin">
        <color auto="1"/>
      </bottom>
      <diagonal/>
    </border>
    <border>
      <left style="medium">
        <color indexed="64"/>
      </left>
      <right/>
      <top style="thin">
        <color auto="1"/>
      </top>
      <bottom style="thin">
        <color auto="1"/>
      </bottom>
      <diagonal/>
    </border>
    <border>
      <left style="thin">
        <color auto="1"/>
      </left>
      <right/>
      <top/>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thin">
        <color auto="1"/>
      </left>
      <right style="medium">
        <color indexed="64"/>
      </right>
      <top/>
      <bottom style="thin">
        <color auto="1"/>
      </bottom>
      <diagonal/>
    </border>
    <border>
      <left style="medium">
        <color indexed="64"/>
      </left>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thin">
        <color auto="1"/>
      </left>
      <right style="medium">
        <color indexed="64"/>
      </right>
      <top/>
      <bottom/>
      <diagonal/>
    </border>
    <border>
      <left style="thin">
        <color auto="1"/>
      </left>
      <right style="medium">
        <color indexed="64"/>
      </right>
      <top/>
      <bottom style="medium">
        <color indexed="64"/>
      </bottom>
      <diagonal/>
    </border>
  </borders>
  <cellStyleXfs count="3">
    <xf numFmtId="0" fontId="0" fillId="0" borderId="0"/>
    <xf numFmtId="9" fontId="2" fillId="0" borderId="0" applyFont="0" applyFill="0" applyBorder="0" applyAlignment="0" applyProtection="0"/>
    <xf numFmtId="44" fontId="2" fillId="0" borderId="0" applyFont="0" applyFill="0" applyBorder="0" applyAlignment="0" applyProtection="0"/>
  </cellStyleXfs>
  <cellXfs count="232">
    <xf numFmtId="0" fontId="0" fillId="0" borderId="0" xfId="0"/>
    <xf numFmtId="0" fontId="0" fillId="5" borderId="0" xfId="0" applyFill="1"/>
    <xf numFmtId="0" fontId="0" fillId="5" borderId="0" xfId="0" applyFill="1" applyProtection="1"/>
    <xf numFmtId="0" fontId="1" fillId="5" borderId="0" xfId="0" applyFont="1" applyFill="1" applyProtection="1"/>
    <xf numFmtId="0" fontId="1" fillId="9" borderId="3" xfId="0" applyFont="1" applyFill="1" applyBorder="1" applyAlignment="1" applyProtection="1">
      <alignment horizontal="center"/>
    </xf>
    <xf numFmtId="0" fontId="1" fillId="5" borderId="0" xfId="0" applyFont="1" applyFill="1" applyBorder="1" applyProtection="1"/>
    <xf numFmtId="0" fontId="0" fillId="5" borderId="0" xfId="0" applyFill="1" applyBorder="1" applyProtection="1"/>
    <xf numFmtId="2" fontId="6" fillId="5" borderId="0" xfId="0" applyNumberFormat="1" applyFont="1" applyFill="1" applyBorder="1" applyProtection="1"/>
    <xf numFmtId="2" fontId="6" fillId="5" borderId="0" xfId="0" applyNumberFormat="1" applyFont="1" applyFill="1" applyBorder="1" applyAlignment="1" applyProtection="1">
      <alignment horizontal="right"/>
    </xf>
    <xf numFmtId="0" fontId="0" fillId="0" borderId="0" xfId="0" applyProtection="1"/>
    <xf numFmtId="0" fontId="1" fillId="13" borderId="3" xfId="0" applyFont="1" applyFill="1" applyBorder="1" applyAlignment="1" applyProtection="1">
      <alignment horizontal="center"/>
      <protection locked="0"/>
    </xf>
    <xf numFmtId="42" fontId="10" fillId="13" borderId="1" xfId="0" applyNumberFormat="1" applyFont="1" applyFill="1" applyBorder="1" applyAlignment="1" applyProtection="1">
      <alignment horizontal="right"/>
      <protection locked="0"/>
    </xf>
    <xf numFmtId="42" fontId="10" fillId="2" borderId="1" xfId="0" applyNumberFormat="1" applyFont="1" applyFill="1" applyBorder="1" applyAlignment="1" applyProtection="1">
      <alignment horizontal="right"/>
      <protection locked="0"/>
    </xf>
    <xf numFmtId="0" fontId="11" fillId="5" borderId="0" xfId="0" applyFont="1" applyFill="1" applyAlignment="1" applyProtection="1">
      <alignment horizontal="left"/>
    </xf>
    <xf numFmtId="164" fontId="11" fillId="5" borderId="0" xfId="2" applyNumberFormat="1" applyFont="1" applyFill="1" applyAlignment="1" applyProtection="1">
      <alignment horizontal="right"/>
    </xf>
    <xf numFmtId="0" fontId="12" fillId="5" borderId="0" xfId="0" applyFont="1" applyFill="1" applyAlignment="1" applyProtection="1">
      <alignment horizontal="left"/>
    </xf>
    <xf numFmtId="164" fontId="12" fillId="5" borderId="0" xfId="2" applyNumberFormat="1" applyFont="1" applyFill="1" applyAlignment="1" applyProtection="1">
      <alignment horizontal="right"/>
    </xf>
    <xf numFmtId="164" fontId="12" fillId="5" borderId="0" xfId="2" applyNumberFormat="1" applyFont="1" applyFill="1" applyBorder="1" applyAlignment="1" applyProtection="1">
      <alignment horizontal="right"/>
    </xf>
    <xf numFmtId="0" fontId="13" fillId="5" borderId="0" xfId="0" applyFont="1" applyFill="1" applyAlignment="1" applyProtection="1">
      <alignment horizontal="left"/>
    </xf>
    <xf numFmtId="164" fontId="11" fillId="5" borderId="0" xfId="2" applyNumberFormat="1" applyFont="1" applyFill="1" applyProtection="1"/>
    <xf numFmtId="0" fontId="14" fillId="5" borderId="0" xfId="0" applyFont="1" applyFill="1" applyAlignment="1" applyProtection="1">
      <alignment horizontal="left"/>
    </xf>
    <xf numFmtId="0" fontId="15" fillId="5" borderId="0" xfId="0" applyFont="1" applyFill="1" applyAlignment="1" applyProtection="1">
      <alignment horizontal="left"/>
    </xf>
    <xf numFmtId="164" fontId="12" fillId="5" borderId="0" xfId="2" applyNumberFormat="1" applyFont="1" applyFill="1" applyProtection="1"/>
    <xf numFmtId="42" fontId="12" fillId="5" borderId="0" xfId="0" applyNumberFormat="1" applyFont="1" applyFill="1" applyBorder="1" applyAlignment="1" applyProtection="1">
      <alignment horizontal="right"/>
    </xf>
    <xf numFmtId="42" fontId="10" fillId="14" borderId="1" xfId="0" applyNumberFormat="1" applyFont="1" applyFill="1" applyBorder="1" applyAlignment="1" applyProtection="1">
      <alignment horizontal="right"/>
      <protection locked="0"/>
    </xf>
    <xf numFmtId="42" fontId="10" fillId="3" borderId="1" xfId="0" applyNumberFormat="1" applyFont="1" applyFill="1" applyBorder="1" applyAlignment="1" applyProtection="1">
      <alignment horizontal="right"/>
      <protection locked="0"/>
    </xf>
    <xf numFmtId="164" fontId="10" fillId="14" borderId="1" xfId="2" applyNumberFormat="1" applyFont="1" applyFill="1" applyBorder="1" applyAlignment="1" applyProtection="1">
      <alignment horizontal="right"/>
      <protection locked="0"/>
    </xf>
    <xf numFmtId="164" fontId="10" fillId="3" borderId="1" xfId="2" applyNumberFormat="1" applyFont="1" applyFill="1" applyBorder="1" applyAlignment="1" applyProtection="1">
      <alignment horizontal="right"/>
      <protection locked="0"/>
    </xf>
    <xf numFmtId="164" fontId="11" fillId="5" borderId="0" xfId="0" applyNumberFormat="1" applyFont="1" applyFill="1" applyProtection="1"/>
    <xf numFmtId="164" fontId="12" fillId="5" borderId="0" xfId="0" applyNumberFormat="1" applyFont="1" applyFill="1" applyProtection="1"/>
    <xf numFmtId="164" fontId="12" fillId="5" borderId="0" xfId="2" applyNumberFormat="1" applyFont="1" applyFill="1" applyBorder="1" applyAlignment="1" applyProtection="1">
      <alignment horizontal="center"/>
    </xf>
    <xf numFmtId="164" fontId="10" fillId="12" borderId="1" xfId="2" applyNumberFormat="1" applyFont="1" applyFill="1" applyBorder="1" applyAlignment="1" applyProtection="1">
      <alignment horizontal="right"/>
      <protection locked="0"/>
    </xf>
    <xf numFmtId="164" fontId="10" fillId="4" borderId="1" xfId="2" applyNumberFormat="1" applyFont="1" applyFill="1" applyBorder="1" applyAlignment="1" applyProtection="1">
      <alignment horizontal="right"/>
      <protection locked="0"/>
    </xf>
    <xf numFmtId="164" fontId="10" fillId="12" borderId="1" xfId="2" applyNumberFormat="1" applyFont="1" applyFill="1" applyBorder="1" applyAlignment="1" applyProtection="1">
      <alignment horizontal="right"/>
    </xf>
    <xf numFmtId="0" fontId="14" fillId="5" borderId="0" xfId="0" applyFont="1" applyFill="1" applyBorder="1" applyAlignment="1" applyProtection="1">
      <alignment horizontal="left"/>
    </xf>
    <xf numFmtId="0" fontId="17" fillId="5" borderId="0" xfId="0" applyFont="1" applyFill="1" applyBorder="1" applyAlignment="1" applyProtection="1">
      <alignment horizontal="left"/>
    </xf>
    <xf numFmtId="44" fontId="18" fillId="5" borderId="0" xfId="2" applyFont="1" applyFill="1" applyBorder="1" applyAlignment="1" applyProtection="1">
      <alignment horizontal="right"/>
    </xf>
    <xf numFmtId="0" fontId="13" fillId="15" borderId="13" xfId="0" applyFont="1" applyFill="1" applyBorder="1" applyProtection="1"/>
    <xf numFmtId="0" fontId="18" fillId="15" borderId="11" xfId="0" applyFont="1" applyFill="1" applyBorder="1" applyProtection="1"/>
    <xf numFmtId="0" fontId="13" fillId="15" borderId="16" xfId="0" applyFont="1" applyFill="1" applyBorder="1" applyProtection="1"/>
    <xf numFmtId="0" fontId="18" fillId="15" borderId="0" xfId="0" applyFont="1" applyFill="1" applyBorder="1" applyProtection="1"/>
    <xf numFmtId="0" fontId="13" fillId="15" borderId="8" xfId="0" applyFont="1" applyFill="1" applyBorder="1" applyProtection="1"/>
    <xf numFmtId="0" fontId="18" fillId="15" borderId="6" xfId="0" applyFont="1" applyFill="1" applyBorder="1" applyProtection="1"/>
    <xf numFmtId="9" fontId="10" fillId="14" borderId="1" xfId="1" applyFont="1" applyFill="1" applyBorder="1" applyAlignment="1" applyProtection="1">
      <alignment horizontal="right"/>
    </xf>
    <xf numFmtId="0" fontId="24" fillId="5" borderId="0" xfId="0" applyFont="1" applyFill="1" applyBorder="1" applyProtection="1"/>
    <xf numFmtId="0" fontId="25" fillId="5" borderId="0" xfId="0" applyFont="1" applyFill="1" applyProtection="1"/>
    <xf numFmtId="0" fontId="25" fillId="5" borderId="0" xfId="0" applyFont="1" applyFill="1"/>
    <xf numFmtId="0" fontId="25" fillId="5" borderId="0" xfId="0" applyFont="1" applyFill="1" applyAlignment="1" applyProtection="1">
      <alignment horizontal="center"/>
    </xf>
    <xf numFmtId="164" fontId="7" fillId="5" borderId="0" xfId="2" applyNumberFormat="1" applyFont="1" applyFill="1" applyBorder="1" applyAlignment="1" applyProtection="1">
      <alignment horizontal="center"/>
    </xf>
    <xf numFmtId="164" fontId="11" fillId="5" borderId="17" xfId="2" applyNumberFormat="1" applyFont="1" applyFill="1" applyBorder="1" applyAlignment="1" applyProtection="1">
      <alignment horizontal="right"/>
    </xf>
    <xf numFmtId="42" fontId="11" fillId="5" borderId="17" xfId="0" applyNumberFormat="1" applyFont="1" applyFill="1" applyBorder="1" applyAlignment="1" applyProtection="1">
      <alignment horizontal="right"/>
    </xf>
    <xf numFmtId="164" fontId="11" fillId="5" borderId="17" xfId="2" applyNumberFormat="1" applyFont="1" applyFill="1" applyBorder="1" applyAlignment="1" applyProtection="1">
      <alignment horizontal="center"/>
    </xf>
    <xf numFmtId="0" fontId="0" fillId="5" borderId="0" xfId="0" applyFill="1" applyAlignment="1" applyProtection="1"/>
    <xf numFmtId="164" fontId="23" fillId="7" borderId="1" xfId="2" applyNumberFormat="1" applyFont="1" applyFill="1" applyBorder="1" applyAlignment="1" applyProtection="1"/>
    <xf numFmtId="164" fontId="7" fillId="0" borderId="0" xfId="2" applyNumberFormat="1" applyFont="1" applyFill="1" applyBorder="1" applyAlignment="1" applyProtection="1"/>
    <xf numFmtId="164" fontId="23" fillId="0" borderId="0" xfId="2" applyNumberFormat="1" applyFont="1" applyFill="1" applyBorder="1" applyAlignment="1" applyProtection="1"/>
    <xf numFmtId="0" fontId="5" fillId="5" borderId="0" xfId="0" applyFont="1" applyFill="1" applyAlignment="1" applyProtection="1"/>
    <xf numFmtId="0" fontId="27" fillId="5" borderId="0" xfId="0" applyFont="1" applyFill="1" applyProtection="1"/>
    <xf numFmtId="0" fontId="27" fillId="5" borderId="0" xfId="0" applyFont="1" applyFill="1"/>
    <xf numFmtId="0" fontId="27" fillId="5" borderId="0" xfId="0" applyFont="1" applyFill="1" applyAlignment="1" applyProtection="1">
      <alignment horizontal="center"/>
    </xf>
    <xf numFmtId="164" fontId="10" fillId="16" borderId="1" xfId="2" applyNumberFormat="1" applyFont="1" applyFill="1" applyBorder="1" applyAlignment="1" applyProtection="1">
      <alignment horizontal="right"/>
      <protection locked="0"/>
    </xf>
    <xf numFmtId="164" fontId="10" fillId="16" borderId="1" xfId="2" applyNumberFormat="1" applyFont="1" applyFill="1" applyBorder="1" applyAlignment="1" applyProtection="1">
      <alignment horizontal="right"/>
    </xf>
    <xf numFmtId="0" fontId="1" fillId="5" borderId="0" xfId="0" applyFont="1" applyFill="1" applyAlignment="1" applyProtection="1">
      <alignment horizontal="right"/>
    </xf>
    <xf numFmtId="0" fontId="0" fillId="5" borderId="0" xfId="0" applyFont="1" applyFill="1"/>
    <xf numFmtId="0" fontId="27" fillId="5" borderId="23" xfId="0" applyFont="1" applyFill="1" applyBorder="1"/>
    <xf numFmtId="0" fontId="0" fillId="5" borderId="23" xfId="0" applyFont="1" applyFill="1" applyBorder="1"/>
    <xf numFmtId="0" fontId="27" fillId="5" borderId="14" xfId="0" applyFont="1" applyFill="1" applyBorder="1" applyAlignment="1">
      <alignment vertical="center"/>
    </xf>
    <xf numFmtId="0" fontId="27" fillId="5" borderId="25" xfId="0" applyFont="1" applyFill="1" applyBorder="1" applyAlignment="1">
      <alignment vertical="center"/>
    </xf>
    <xf numFmtId="0" fontId="27" fillId="5" borderId="25" xfId="0" applyNumberFormat="1" applyFont="1" applyFill="1" applyBorder="1" applyAlignment="1">
      <alignment vertical="center"/>
    </xf>
    <xf numFmtId="0" fontId="27" fillId="5" borderId="27" xfId="0" applyFont="1" applyFill="1" applyBorder="1" applyAlignment="1">
      <alignment vertical="center"/>
    </xf>
    <xf numFmtId="0" fontId="27" fillId="5" borderId="21" xfId="0" applyFont="1" applyFill="1" applyBorder="1" applyAlignment="1">
      <alignment vertical="center"/>
    </xf>
    <xf numFmtId="0" fontId="27" fillId="5" borderId="20" xfId="0" applyFont="1" applyFill="1" applyBorder="1"/>
    <xf numFmtId="0" fontId="0" fillId="5" borderId="20" xfId="0" applyFont="1" applyFill="1" applyBorder="1"/>
    <xf numFmtId="0" fontId="30" fillId="5" borderId="0" xfId="0" applyFont="1" applyFill="1"/>
    <xf numFmtId="0" fontId="31" fillId="5" borderId="0" xfId="0" applyFont="1" applyFill="1" applyProtection="1"/>
    <xf numFmtId="0" fontId="32" fillId="5" borderId="0" xfId="0" applyFont="1" applyFill="1"/>
    <xf numFmtId="0" fontId="33" fillId="5" borderId="0" xfId="0" applyFont="1" applyFill="1" applyAlignment="1"/>
    <xf numFmtId="44" fontId="34" fillId="5" borderId="0" xfId="2" applyFont="1" applyFill="1" applyBorder="1" applyAlignment="1" applyProtection="1">
      <alignment horizontal="left"/>
    </xf>
    <xf numFmtId="9" fontId="10" fillId="11" borderId="1" xfId="1" applyFont="1" applyFill="1" applyBorder="1" applyAlignment="1" applyProtection="1">
      <alignment horizontal="right"/>
    </xf>
    <xf numFmtId="9" fontId="10" fillId="10" borderId="1" xfId="1" applyFont="1" applyFill="1" applyBorder="1" applyAlignment="1" applyProtection="1">
      <alignment horizontal="right"/>
    </xf>
    <xf numFmtId="0" fontId="4" fillId="5" borderId="0" xfId="0" applyFont="1" applyFill="1" applyAlignment="1" applyProtection="1">
      <alignment horizontal="center"/>
    </xf>
    <xf numFmtId="164" fontId="10" fillId="7" borderId="1" xfId="2" applyNumberFormat="1" applyFont="1" applyFill="1" applyBorder="1" applyAlignment="1" applyProtection="1">
      <alignment horizontal="right"/>
    </xf>
    <xf numFmtId="0" fontId="15" fillId="5" borderId="0" xfId="0" applyFont="1" applyFill="1" applyProtection="1"/>
    <xf numFmtId="164" fontId="16" fillId="0" borderId="0" xfId="2" applyNumberFormat="1" applyFont="1" applyProtection="1"/>
    <xf numFmtId="0" fontId="0" fillId="5" borderId="0" xfId="0" applyFill="1" applyAlignment="1" applyProtection="1">
      <alignment vertical="top"/>
    </xf>
    <xf numFmtId="0" fontId="0" fillId="5" borderId="23" xfId="0" applyFont="1" applyFill="1" applyBorder="1" applyAlignment="1">
      <alignment horizontal="left"/>
    </xf>
    <xf numFmtId="0" fontId="27" fillId="0" borderId="14" xfId="0" applyFont="1" applyFill="1" applyBorder="1" applyAlignment="1">
      <alignment vertical="center"/>
    </xf>
    <xf numFmtId="0" fontId="0" fillId="5" borderId="26" xfId="0" applyFont="1" applyFill="1" applyBorder="1" applyProtection="1">
      <protection locked="0"/>
    </xf>
    <xf numFmtId="0" fontId="0" fillId="5" borderId="34" xfId="0" applyFont="1" applyFill="1" applyBorder="1" applyProtection="1">
      <protection locked="0"/>
    </xf>
    <xf numFmtId="0" fontId="9" fillId="22" borderId="18" xfId="0" applyFont="1" applyFill="1" applyBorder="1" applyAlignment="1" applyProtection="1">
      <alignment vertical="center"/>
    </xf>
    <xf numFmtId="0" fontId="9" fillId="22" borderId="19" xfId="0" applyFont="1" applyFill="1" applyBorder="1" applyAlignment="1" applyProtection="1"/>
    <xf numFmtId="0" fontId="9" fillId="22" borderId="38" xfId="0" applyFont="1" applyFill="1" applyBorder="1" applyAlignment="1" applyProtection="1">
      <alignment horizontal="right" vertical="center"/>
    </xf>
    <xf numFmtId="0" fontId="9" fillId="22" borderId="39" xfId="0" applyFont="1" applyFill="1" applyBorder="1" applyAlignment="1" applyProtection="1">
      <alignment vertical="center"/>
    </xf>
    <xf numFmtId="0" fontId="9" fillId="22" borderId="23" xfId="0" applyFont="1" applyFill="1" applyBorder="1" applyAlignment="1" applyProtection="1">
      <alignment vertical="top" wrapText="1"/>
    </xf>
    <xf numFmtId="0" fontId="9" fillId="22" borderId="15" xfId="0" applyFont="1" applyFill="1" applyBorder="1" applyAlignment="1" applyProtection="1">
      <alignment horizontal="right" vertical="center" wrapText="1"/>
    </xf>
    <xf numFmtId="0" fontId="26" fillId="22" borderId="28" xfId="0" applyFont="1" applyFill="1" applyBorder="1" applyAlignment="1" applyProtection="1">
      <alignment vertical="top"/>
    </xf>
    <xf numFmtId="0" fontId="26" fillId="22" borderId="30" xfId="0" applyFont="1" applyFill="1" applyBorder="1" applyAlignment="1" applyProtection="1">
      <alignment vertical="top"/>
    </xf>
    <xf numFmtId="0" fontId="18" fillId="22" borderId="1" xfId="0" applyFont="1" applyFill="1" applyBorder="1" applyAlignment="1">
      <alignment horizontal="right" vertical="center"/>
    </xf>
    <xf numFmtId="0" fontId="18" fillId="22" borderId="41" xfId="0" applyFont="1" applyFill="1" applyBorder="1" applyAlignment="1">
      <alignment horizontal="right" vertical="center"/>
    </xf>
    <xf numFmtId="2" fontId="28" fillId="22" borderId="14" xfId="0" applyNumberFormat="1" applyFont="1" applyFill="1" applyBorder="1" applyAlignment="1" applyProtection="1">
      <alignment horizontal="center" vertical="center"/>
      <protection locked="0"/>
    </xf>
    <xf numFmtId="2" fontId="28" fillId="22" borderId="41" xfId="0" applyNumberFormat="1" applyFont="1" applyFill="1" applyBorder="1" applyAlignment="1" applyProtection="1">
      <alignment horizontal="center" vertical="center"/>
      <protection locked="0"/>
    </xf>
    <xf numFmtId="164" fontId="17" fillId="12" borderId="1" xfId="2" applyNumberFormat="1" applyFont="1" applyFill="1" applyBorder="1" applyAlignment="1" applyProtection="1">
      <alignment horizontal="right"/>
    </xf>
    <xf numFmtId="164" fontId="17" fillId="7" borderId="1" xfId="2" applyNumberFormat="1" applyFont="1" applyFill="1" applyBorder="1" applyAlignment="1" applyProtection="1">
      <alignment horizontal="right"/>
    </xf>
    <xf numFmtId="164" fontId="17" fillId="16" borderId="1" xfId="2" applyNumberFormat="1" applyFont="1" applyFill="1" applyBorder="1" applyAlignment="1" applyProtection="1">
      <alignment horizontal="right"/>
    </xf>
    <xf numFmtId="0" fontId="29" fillId="5" borderId="11" xfId="0" applyFont="1" applyFill="1" applyBorder="1" applyAlignment="1"/>
    <xf numFmtId="0" fontId="29" fillId="5" borderId="12" xfId="0" applyFont="1" applyFill="1" applyBorder="1" applyAlignment="1"/>
    <xf numFmtId="0" fontId="24" fillId="5" borderId="0" xfId="0" applyFont="1" applyFill="1" applyProtection="1"/>
    <xf numFmtId="10" fontId="36" fillId="15" borderId="13" xfId="2" applyNumberFormat="1" applyFont="1" applyFill="1" applyBorder="1" applyProtection="1"/>
    <xf numFmtId="10" fontId="36" fillId="15" borderId="11" xfId="0" applyNumberFormat="1" applyFont="1" applyFill="1" applyBorder="1" applyProtection="1"/>
    <xf numFmtId="10" fontId="36" fillId="15" borderId="12" xfId="1" applyNumberFormat="1" applyFont="1" applyFill="1" applyBorder="1" applyAlignment="1" applyProtection="1">
      <alignment horizontal="right"/>
    </xf>
    <xf numFmtId="10" fontId="36" fillId="15" borderId="16" xfId="2" applyNumberFormat="1" applyFont="1" applyFill="1" applyBorder="1" applyProtection="1"/>
    <xf numFmtId="10" fontId="36" fillId="15" borderId="0" xfId="0" applyNumberFormat="1" applyFont="1" applyFill="1" applyBorder="1" applyProtection="1"/>
    <xf numFmtId="10" fontId="36" fillId="15" borderId="7" xfId="1" applyNumberFormat="1" applyFont="1" applyFill="1" applyBorder="1" applyAlignment="1" applyProtection="1">
      <alignment horizontal="right"/>
    </xf>
    <xf numFmtId="2" fontId="36" fillId="15" borderId="16" xfId="0" applyNumberFormat="1" applyFont="1" applyFill="1" applyBorder="1" applyProtection="1"/>
    <xf numFmtId="2" fontId="36" fillId="15" borderId="0" xfId="0" applyNumberFormat="1" applyFont="1" applyFill="1" applyBorder="1" applyProtection="1"/>
    <xf numFmtId="2" fontId="36" fillId="15" borderId="7" xfId="0" applyNumberFormat="1" applyFont="1" applyFill="1" applyBorder="1" applyProtection="1"/>
    <xf numFmtId="2" fontId="36" fillId="15" borderId="8" xfId="0" applyNumberFormat="1" applyFont="1" applyFill="1" applyBorder="1" applyProtection="1"/>
    <xf numFmtId="2" fontId="36" fillId="15" borderId="6" xfId="0" applyNumberFormat="1" applyFont="1" applyFill="1" applyBorder="1" applyProtection="1"/>
    <xf numFmtId="2" fontId="36" fillId="15" borderId="9" xfId="0" applyNumberFormat="1" applyFont="1" applyFill="1" applyBorder="1" applyProtection="1"/>
    <xf numFmtId="0" fontId="25" fillId="0" borderId="0" xfId="0" applyFont="1" applyFill="1" applyProtection="1"/>
    <xf numFmtId="0" fontId="9" fillId="5" borderId="0" xfId="0" applyFont="1" applyFill="1" applyBorder="1" applyAlignment="1" applyProtection="1"/>
    <xf numFmtId="42" fontId="0" fillId="5" borderId="0" xfId="0" applyNumberFormat="1" applyFill="1" applyBorder="1" applyProtection="1"/>
    <xf numFmtId="0" fontId="1" fillId="8" borderId="3" xfId="0" applyFont="1" applyFill="1" applyBorder="1" applyAlignment="1" applyProtection="1">
      <alignment horizontal="center"/>
    </xf>
    <xf numFmtId="42" fontId="10" fillId="8" borderId="1" xfId="0" applyNumberFormat="1" applyFont="1" applyFill="1" applyBorder="1" applyAlignment="1" applyProtection="1">
      <alignment horizontal="center"/>
      <protection locked="0"/>
    </xf>
    <xf numFmtId="42" fontId="10" fillId="10" borderId="1" xfId="0" applyNumberFormat="1" applyFont="1" applyFill="1" applyBorder="1" applyAlignment="1" applyProtection="1">
      <alignment horizontal="center"/>
      <protection locked="0"/>
    </xf>
    <xf numFmtId="164" fontId="10" fillId="10" borderId="1" xfId="2" applyNumberFormat="1" applyFont="1" applyFill="1" applyBorder="1" applyAlignment="1" applyProtection="1">
      <alignment horizontal="right"/>
      <protection locked="0"/>
    </xf>
    <xf numFmtId="0" fontId="0" fillId="0" borderId="4" xfId="0" applyBorder="1" applyProtection="1"/>
    <xf numFmtId="0" fontId="20" fillId="17" borderId="13" xfId="0" applyFont="1" applyFill="1" applyBorder="1" applyAlignment="1" applyProtection="1">
      <alignment vertical="top"/>
    </xf>
    <xf numFmtId="0" fontId="19" fillId="0" borderId="24" xfId="0" applyFont="1" applyBorder="1" applyAlignment="1" applyProtection="1">
      <alignment vertical="top"/>
    </xf>
    <xf numFmtId="0" fontId="20" fillId="17" borderId="16" xfId="0" applyFont="1" applyFill="1" applyBorder="1" applyAlignment="1" applyProtection="1">
      <alignment vertical="top"/>
    </xf>
    <xf numFmtId="0" fontId="19" fillId="0" borderId="26" xfId="0" applyFont="1" applyBorder="1" applyAlignment="1" applyProtection="1">
      <alignment vertical="top"/>
    </xf>
    <xf numFmtId="0" fontId="19" fillId="0" borderId="48" xfId="0" applyFont="1" applyBorder="1" applyAlignment="1" applyProtection="1">
      <alignment vertical="top"/>
    </xf>
    <xf numFmtId="0" fontId="20" fillId="17" borderId="8" xfId="0" applyFont="1" applyFill="1" applyBorder="1" applyAlignment="1" applyProtection="1">
      <alignment vertical="top"/>
    </xf>
    <xf numFmtId="0" fontId="19" fillId="0" borderId="34" xfId="0" applyFont="1" applyBorder="1" applyAlignment="1" applyProtection="1">
      <alignment vertical="top" wrapText="1"/>
    </xf>
    <xf numFmtId="0" fontId="20" fillId="19" borderId="46" xfId="0" applyFont="1" applyFill="1" applyBorder="1" applyAlignment="1" applyProtection="1">
      <alignment vertical="top"/>
    </xf>
    <xf numFmtId="0" fontId="19" fillId="5" borderId="47" xfId="0" applyFont="1" applyFill="1" applyBorder="1" applyAlignment="1" applyProtection="1">
      <alignment vertical="top" wrapText="1"/>
    </xf>
    <xf numFmtId="0" fontId="19" fillId="19" borderId="16" xfId="0" applyFont="1" applyFill="1" applyBorder="1" applyAlignment="1" applyProtection="1">
      <alignment vertical="center" wrapText="1"/>
    </xf>
    <xf numFmtId="0" fontId="19" fillId="0" borderId="45" xfId="0" applyFont="1" applyBorder="1" applyAlignment="1" applyProtection="1">
      <alignment vertical="top" wrapText="1"/>
    </xf>
    <xf numFmtId="0" fontId="19" fillId="0" borderId="26" xfId="0" applyFont="1" applyBorder="1" applyAlignment="1" applyProtection="1">
      <alignment vertical="top" wrapText="1"/>
    </xf>
    <xf numFmtId="0" fontId="19" fillId="19" borderId="8" xfId="0" applyFont="1" applyFill="1" applyBorder="1" applyAlignment="1" applyProtection="1">
      <alignment vertical="center" wrapText="1"/>
    </xf>
    <xf numFmtId="0" fontId="20" fillId="20" borderId="46" xfId="0" applyFont="1" applyFill="1" applyBorder="1" applyAlignment="1" applyProtection="1">
      <alignment vertical="top" wrapText="1"/>
    </xf>
    <xf numFmtId="0" fontId="19" fillId="20" borderId="16" xfId="0" applyFont="1" applyFill="1" applyBorder="1" applyAlignment="1" applyProtection="1">
      <alignment vertical="top"/>
    </xf>
    <xf numFmtId="0" fontId="19" fillId="20" borderId="8" xfId="0" applyFont="1" applyFill="1" applyBorder="1" applyAlignment="1" applyProtection="1">
      <alignment vertical="top"/>
    </xf>
    <xf numFmtId="0" fontId="20" fillId="18" borderId="46" xfId="0" applyFont="1" applyFill="1" applyBorder="1" applyAlignment="1" applyProtection="1">
      <alignment vertical="top" wrapText="1"/>
    </xf>
    <xf numFmtId="0" fontId="19" fillId="0" borderId="47" xfId="0" applyFont="1" applyBorder="1" applyAlignment="1" applyProtection="1">
      <alignment vertical="top" wrapText="1"/>
    </xf>
    <xf numFmtId="0" fontId="21" fillId="18" borderId="16" xfId="0" applyFont="1" applyFill="1" applyBorder="1" applyAlignment="1" applyProtection="1">
      <alignment vertical="center"/>
    </xf>
    <xf numFmtId="0" fontId="21" fillId="18" borderId="8" xfId="0" applyFont="1" applyFill="1" applyBorder="1" applyAlignment="1" applyProtection="1">
      <alignment vertical="center"/>
    </xf>
    <xf numFmtId="0" fontId="35" fillId="24" borderId="46" xfId="0" applyFont="1" applyFill="1" applyBorder="1" applyAlignment="1" applyProtection="1">
      <alignment vertical="center"/>
    </xf>
    <xf numFmtId="0" fontId="21" fillId="24" borderId="16" xfId="0" applyFont="1" applyFill="1" applyBorder="1" applyAlignment="1" applyProtection="1">
      <alignment vertical="center"/>
    </xf>
    <xf numFmtId="0" fontId="19" fillId="0" borderId="48" xfId="0" applyFont="1" applyBorder="1" applyAlignment="1" applyProtection="1">
      <alignment vertical="top" wrapText="1"/>
    </xf>
    <xf numFmtId="0" fontId="35" fillId="23" borderId="46" xfId="0" applyFont="1" applyFill="1" applyBorder="1" applyAlignment="1" applyProtection="1">
      <alignment vertical="top"/>
    </xf>
    <xf numFmtId="0" fontId="21" fillId="23" borderId="16" xfId="0" applyFont="1" applyFill="1" applyBorder="1" applyAlignment="1" applyProtection="1">
      <alignment vertical="top"/>
    </xf>
    <xf numFmtId="0" fontId="21" fillId="23" borderId="8" xfId="0" applyFont="1" applyFill="1" applyBorder="1" applyAlignment="1" applyProtection="1">
      <alignment vertical="top"/>
    </xf>
    <xf numFmtId="0" fontId="19" fillId="0" borderId="49" xfId="0" applyFont="1" applyBorder="1" applyAlignment="1" applyProtection="1">
      <alignment vertical="top" wrapText="1"/>
    </xf>
    <xf numFmtId="0" fontId="35" fillId="21" borderId="4" xfId="0" applyFont="1" applyFill="1" applyBorder="1" applyAlignment="1" applyProtection="1">
      <alignment vertical="center"/>
    </xf>
    <xf numFmtId="0" fontId="19" fillId="0" borderId="22" xfId="0" applyFont="1" applyBorder="1" applyAlignment="1" applyProtection="1">
      <alignment vertical="top" wrapText="1"/>
    </xf>
    <xf numFmtId="0" fontId="37" fillId="0" borderId="0" xfId="0" applyFont="1"/>
    <xf numFmtId="0" fontId="25" fillId="0" borderId="0" xfId="0" applyFont="1"/>
    <xf numFmtId="0" fontId="39" fillId="9" borderId="13" xfId="0" applyFont="1" applyFill="1" applyBorder="1" applyAlignment="1" applyProtection="1"/>
    <xf numFmtId="0" fontId="40" fillId="5" borderId="35" xfId="0" applyFont="1" applyFill="1" applyBorder="1" applyProtection="1"/>
    <xf numFmtId="0" fontId="40" fillId="5" borderId="36" xfId="0" applyFont="1" applyFill="1" applyBorder="1" applyProtection="1"/>
    <xf numFmtId="0" fontId="40" fillId="5" borderId="37" xfId="0" applyFont="1" applyFill="1" applyBorder="1" applyProtection="1"/>
    <xf numFmtId="0" fontId="39" fillId="9" borderId="10" xfId="0" applyFont="1" applyFill="1" applyBorder="1" applyAlignment="1" applyProtection="1"/>
    <xf numFmtId="0" fontId="40" fillId="5" borderId="13" xfId="0" applyFont="1" applyFill="1" applyBorder="1" applyAlignment="1" applyProtection="1"/>
    <xf numFmtId="0" fontId="40" fillId="5" borderId="16" xfId="0" applyFont="1" applyFill="1" applyBorder="1" applyAlignment="1" applyProtection="1"/>
    <xf numFmtId="0" fontId="38" fillId="13" borderId="5" xfId="0" applyFont="1" applyFill="1" applyBorder="1" applyAlignment="1" applyProtection="1">
      <alignment horizontal="left"/>
      <protection locked="0"/>
    </xf>
    <xf numFmtId="0" fontId="38" fillId="13" borderId="5" xfId="0" applyFont="1" applyFill="1" applyBorder="1" applyAlignment="1" applyProtection="1">
      <protection locked="0"/>
    </xf>
    <xf numFmtId="0" fontId="38" fillId="13" borderId="5" xfId="0" applyFont="1" applyFill="1" applyBorder="1" applyProtection="1">
      <protection locked="0"/>
    </xf>
    <xf numFmtId="0" fontId="0" fillId="25" borderId="0" xfId="0" applyFont="1" applyFill="1"/>
    <xf numFmtId="0" fontId="0" fillId="25" borderId="0" xfId="0" applyFill="1" applyProtection="1"/>
    <xf numFmtId="0" fontId="41" fillId="0" borderId="5" xfId="0" applyFont="1" applyBorder="1" applyAlignment="1" applyProtection="1">
      <alignment horizontal="center" vertical="center"/>
    </xf>
    <xf numFmtId="0" fontId="0" fillId="5" borderId="0" xfId="0" applyFill="1" applyBorder="1" applyAlignment="1" applyProtection="1">
      <alignment horizontal="center"/>
    </xf>
    <xf numFmtId="0" fontId="39" fillId="9" borderId="10" xfId="0" applyFont="1" applyFill="1" applyBorder="1" applyAlignment="1" applyProtection="1">
      <alignment horizontal="center"/>
    </xf>
    <xf numFmtId="0" fontId="39" fillId="9" borderId="5" xfId="0" applyFont="1" applyFill="1" applyBorder="1" applyAlignment="1" applyProtection="1">
      <alignment horizontal="center"/>
    </xf>
    <xf numFmtId="42" fontId="10" fillId="5" borderId="0" xfId="0" applyNumberFormat="1" applyFont="1" applyFill="1" applyBorder="1" applyAlignment="1" applyProtection="1">
      <alignment horizontal="center"/>
    </xf>
    <xf numFmtId="9" fontId="10" fillId="5" borderId="0" xfId="0" applyNumberFormat="1" applyFont="1" applyFill="1" applyBorder="1" applyAlignment="1" applyProtection="1">
      <alignment horizontal="right"/>
    </xf>
    <xf numFmtId="49" fontId="38" fillId="13" borderId="4" xfId="0" applyNumberFormat="1" applyFont="1" applyFill="1" applyBorder="1" applyAlignment="1" applyProtection="1">
      <alignment horizontal="center"/>
      <protection locked="0"/>
    </xf>
    <xf numFmtId="49" fontId="38" fillId="13" borderId="5" xfId="0" applyNumberFormat="1" applyFont="1" applyFill="1" applyBorder="1" applyAlignment="1" applyProtection="1">
      <alignment horizontal="center"/>
      <protection locked="0"/>
    </xf>
    <xf numFmtId="0" fontId="9" fillId="5" borderId="2" xfId="0" applyFont="1" applyFill="1" applyBorder="1" applyAlignment="1" applyProtection="1">
      <alignment horizontal="center"/>
    </xf>
    <xf numFmtId="0" fontId="9" fillId="7" borderId="14" xfId="0" applyFont="1" applyFill="1" applyBorder="1" applyAlignment="1" applyProtection="1">
      <alignment horizontal="left"/>
    </xf>
    <xf numFmtId="0" fontId="9" fillId="7" borderId="15" xfId="0" applyFont="1" applyFill="1" applyBorder="1" applyAlignment="1" applyProtection="1">
      <alignment horizontal="left"/>
    </xf>
    <xf numFmtId="0" fontId="1" fillId="5" borderId="0" xfId="0" applyFont="1" applyFill="1" applyBorder="1" applyAlignment="1" applyProtection="1">
      <alignment horizontal="center"/>
    </xf>
    <xf numFmtId="42" fontId="11" fillId="5" borderId="0" xfId="0" applyNumberFormat="1" applyFont="1" applyFill="1" applyBorder="1" applyAlignment="1" applyProtection="1">
      <alignment horizontal="center"/>
    </xf>
    <xf numFmtId="0" fontId="9" fillId="11" borderId="14" xfId="0" applyFont="1" applyFill="1" applyBorder="1" applyAlignment="1" applyProtection="1">
      <alignment horizontal="left"/>
    </xf>
    <xf numFmtId="0" fontId="9" fillId="11" borderId="15" xfId="0" applyFont="1" applyFill="1" applyBorder="1" applyAlignment="1" applyProtection="1">
      <alignment horizontal="left"/>
    </xf>
    <xf numFmtId="0" fontId="0" fillId="6" borderId="13" xfId="0" applyFill="1" applyBorder="1" applyAlignment="1" applyProtection="1">
      <alignment horizontal="left" vertical="top" wrapText="1"/>
      <protection locked="0"/>
    </xf>
    <xf numFmtId="0" fontId="0" fillId="6" borderId="11" xfId="0" applyFill="1" applyBorder="1" applyAlignment="1" applyProtection="1">
      <alignment horizontal="left" vertical="top" wrapText="1"/>
      <protection locked="0"/>
    </xf>
    <xf numFmtId="0" fontId="0" fillId="6" borderId="12" xfId="0" applyFill="1" applyBorder="1" applyAlignment="1" applyProtection="1">
      <alignment horizontal="left" vertical="top" wrapText="1"/>
      <protection locked="0"/>
    </xf>
    <xf numFmtId="0" fontId="0" fillId="6" borderId="16" xfId="0" applyFill="1" applyBorder="1" applyAlignment="1" applyProtection="1">
      <alignment horizontal="left" vertical="top" wrapText="1"/>
      <protection locked="0"/>
    </xf>
    <xf numFmtId="0" fontId="0" fillId="6" borderId="0" xfId="0" applyFill="1" applyBorder="1" applyAlignment="1" applyProtection="1">
      <alignment horizontal="left" vertical="top" wrapText="1"/>
      <protection locked="0"/>
    </xf>
    <xf numFmtId="0" fontId="0" fillId="6" borderId="7" xfId="0" applyFill="1" applyBorder="1" applyAlignment="1" applyProtection="1">
      <alignment horizontal="left" vertical="top" wrapText="1"/>
      <protection locked="0"/>
    </xf>
    <xf numFmtId="0" fontId="0" fillId="6" borderId="8" xfId="0" applyFill="1" applyBorder="1" applyAlignment="1" applyProtection="1">
      <alignment horizontal="left" vertical="top" wrapText="1"/>
      <protection locked="0"/>
    </xf>
    <xf numFmtId="0" fontId="0" fillId="6" borderId="6" xfId="0" applyFill="1" applyBorder="1" applyAlignment="1" applyProtection="1">
      <alignment horizontal="left" vertical="top" wrapText="1"/>
      <protection locked="0"/>
    </xf>
    <xf numFmtId="0" fontId="0" fillId="6" borderId="9" xfId="0" applyFill="1" applyBorder="1" applyAlignment="1" applyProtection="1">
      <alignment horizontal="left" vertical="top" wrapText="1"/>
      <protection locked="0"/>
    </xf>
    <xf numFmtId="0" fontId="9" fillId="9" borderId="14" xfId="0" applyFont="1" applyFill="1" applyBorder="1" applyAlignment="1" applyProtection="1">
      <alignment horizontal="left"/>
    </xf>
    <xf numFmtId="0" fontId="9" fillId="9" borderId="15" xfId="0" applyFont="1" applyFill="1" applyBorder="1" applyAlignment="1" applyProtection="1">
      <alignment horizontal="left"/>
    </xf>
    <xf numFmtId="0" fontId="13" fillId="5" borderId="0" xfId="0" applyFont="1" applyFill="1" applyBorder="1" applyAlignment="1" applyProtection="1">
      <alignment horizontal="center"/>
    </xf>
    <xf numFmtId="0" fontId="0" fillId="25" borderId="0" xfId="0" applyFill="1" applyAlignment="1">
      <alignment horizontal="center"/>
    </xf>
    <xf numFmtId="0" fontId="1" fillId="5" borderId="16" xfId="0" applyFont="1" applyFill="1" applyBorder="1" applyAlignment="1" applyProtection="1">
      <alignment horizontal="center"/>
    </xf>
    <xf numFmtId="0" fontId="1" fillId="5" borderId="7" xfId="0" applyFont="1" applyFill="1" applyBorder="1" applyAlignment="1" applyProtection="1">
      <alignment horizontal="center"/>
    </xf>
    <xf numFmtId="0" fontId="1" fillId="5" borderId="8" xfId="0" applyFont="1" applyFill="1" applyBorder="1" applyAlignment="1" applyProtection="1">
      <alignment horizontal="center"/>
    </xf>
    <xf numFmtId="0" fontId="1" fillId="5" borderId="6" xfId="0" applyFont="1" applyFill="1" applyBorder="1" applyAlignment="1" applyProtection="1">
      <alignment horizontal="center"/>
    </xf>
    <xf numFmtId="0" fontId="1" fillId="5" borderId="9" xfId="0" applyFont="1" applyFill="1" applyBorder="1" applyAlignment="1" applyProtection="1">
      <alignment horizontal="center"/>
    </xf>
    <xf numFmtId="0" fontId="8" fillId="5" borderId="13" xfId="0" applyFont="1" applyFill="1" applyBorder="1" applyAlignment="1" applyProtection="1">
      <alignment horizontal="center"/>
    </xf>
    <xf numFmtId="0" fontId="8" fillId="5" borderId="12" xfId="0" applyFont="1" applyFill="1" applyBorder="1" applyAlignment="1" applyProtection="1">
      <alignment horizontal="center"/>
    </xf>
    <xf numFmtId="0" fontId="8" fillId="5" borderId="16" xfId="0" applyFont="1" applyFill="1" applyBorder="1" applyAlignment="1" applyProtection="1">
      <alignment horizontal="center"/>
    </xf>
    <xf numFmtId="0" fontId="8" fillId="5" borderId="7" xfId="0" applyFont="1" applyFill="1" applyBorder="1" applyAlignment="1" applyProtection="1">
      <alignment horizontal="center"/>
    </xf>
    <xf numFmtId="0" fontId="8" fillId="5" borderId="8" xfId="0" applyFont="1" applyFill="1" applyBorder="1" applyAlignment="1" applyProtection="1">
      <alignment horizontal="center"/>
    </xf>
    <xf numFmtId="0" fontId="8" fillId="5" borderId="9" xfId="0" applyFont="1" applyFill="1" applyBorder="1" applyAlignment="1" applyProtection="1">
      <alignment horizontal="center"/>
    </xf>
    <xf numFmtId="0" fontId="5" fillId="5" borderId="0" xfId="0" applyFont="1" applyFill="1" applyAlignment="1">
      <alignment horizontal="left"/>
    </xf>
    <xf numFmtId="0" fontId="26" fillId="22" borderId="28" xfId="0" applyFont="1" applyFill="1" applyBorder="1" applyAlignment="1" applyProtection="1">
      <alignment horizontal="left" vertical="top"/>
    </xf>
    <xf numFmtId="0" fontId="26" fillId="22" borderId="29" xfId="0" applyFont="1" applyFill="1" applyBorder="1" applyAlignment="1" applyProtection="1">
      <alignment horizontal="left" vertical="top"/>
    </xf>
    <xf numFmtId="0" fontId="26" fillId="7" borderId="14" xfId="0" applyFont="1" applyFill="1" applyBorder="1" applyAlignment="1" applyProtection="1">
      <alignment horizontal="left"/>
    </xf>
    <xf numFmtId="0" fontId="26" fillId="7" borderId="15" xfId="0" applyFont="1" applyFill="1" applyBorder="1" applyAlignment="1" applyProtection="1">
      <alignment horizontal="left"/>
    </xf>
    <xf numFmtId="0" fontId="28" fillId="22" borderId="31" xfId="0" applyFont="1" applyFill="1" applyBorder="1" applyAlignment="1" applyProtection="1">
      <alignment horizontal="left" vertical="top" wrapText="1"/>
      <protection locked="0"/>
    </xf>
    <xf numFmtId="0" fontId="28" fillId="22" borderId="17" xfId="0" applyFont="1" applyFill="1" applyBorder="1" applyAlignment="1" applyProtection="1">
      <alignment horizontal="left" vertical="top" wrapText="1"/>
      <protection locked="0"/>
    </xf>
    <xf numFmtId="0" fontId="28" fillId="22" borderId="32" xfId="0" applyFont="1" applyFill="1" applyBorder="1" applyAlignment="1" applyProtection="1">
      <alignment horizontal="left" vertical="top" wrapText="1"/>
      <protection locked="0"/>
    </xf>
    <xf numFmtId="0" fontId="28" fillId="22" borderId="40" xfId="0" applyFont="1" applyFill="1" applyBorder="1" applyAlignment="1" applyProtection="1">
      <alignment horizontal="left" vertical="top" wrapText="1"/>
      <protection locked="0"/>
    </xf>
    <xf numFmtId="0" fontId="28" fillId="22" borderId="0" xfId="0" applyFont="1" applyFill="1" applyBorder="1" applyAlignment="1" applyProtection="1">
      <alignment horizontal="left" vertical="top" wrapText="1"/>
      <protection locked="0"/>
    </xf>
    <xf numFmtId="0" fontId="28" fillId="22" borderId="7" xfId="0" applyFont="1" applyFill="1" applyBorder="1" applyAlignment="1" applyProtection="1">
      <alignment horizontal="left" vertical="top" wrapText="1"/>
      <protection locked="0"/>
    </xf>
    <xf numFmtId="0" fontId="28" fillId="22" borderId="33" xfId="0" applyFont="1" applyFill="1" applyBorder="1" applyAlignment="1" applyProtection="1">
      <alignment horizontal="left" vertical="top" wrapText="1"/>
      <protection locked="0"/>
    </xf>
    <xf numFmtId="0" fontId="28" fillId="22" borderId="6" xfId="0" applyFont="1" applyFill="1" applyBorder="1" applyAlignment="1" applyProtection="1">
      <alignment horizontal="left" vertical="top" wrapText="1"/>
      <protection locked="0"/>
    </xf>
    <xf numFmtId="0" fontId="28" fillId="22" borderId="9" xfId="0" applyFont="1" applyFill="1" applyBorder="1" applyAlignment="1" applyProtection="1">
      <alignment horizontal="left" vertical="top" wrapText="1"/>
      <protection locked="0"/>
    </xf>
    <xf numFmtId="42" fontId="18" fillId="22" borderId="42" xfId="0" applyNumberFormat="1" applyFont="1" applyFill="1" applyBorder="1" applyAlignment="1" applyProtection="1">
      <alignment horizontal="right" vertical="center"/>
      <protection locked="0"/>
    </xf>
    <xf numFmtId="42" fontId="18" fillId="22" borderId="43" xfId="0" applyNumberFormat="1" applyFont="1" applyFill="1" applyBorder="1" applyAlignment="1" applyProtection="1">
      <alignment horizontal="right" vertical="center"/>
      <protection locked="0"/>
    </xf>
    <xf numFmtId="42" fontId="18" fillId="22" borderId="14" xfId="0" applyNumberFormat="1" applyFont="1" applyFill="1" applyBorder="1" applyAlignment="1" applyProtection="1">
      <alignment horizontal="center" vertical="center"/>
      <protection locked="0"/>
    </xf>
    <xf numFmtId="42" fontId="18" fillId="22" borderId="44" xfId="0" applyNumberFormat="1" applyFont="1" applyFill="1" applyBorder="1" applyAlignment="1" applyProtection="1">
      <alignment horizontal="center" vertical="center"/>
      <protection locked="0"/>
    </xf>
    <xf numFmtId="2" fontId="9" fillId="5" borderId="0" xfId="0" applyNumberFormat="1" applyFont="1" applyFill="1" applyBorder="1" applyAlignment="1" applyProtection="1">
      <alignment horizontal="center"/>
    </xf>
    <xf numFmtId="0" fontId="13" fillId="5" borderId="2" xfId="0" applyFont="1" applyFill="1" applyBorder="1" applyAlignment="1" applyProtection="1">
      <alignment horizontal="center"/>
    </xf>
    <xf numFmtId="0" fontId="11" fillId="5" borderId="0" xfId="0" applyFont="1" applyFill="1" applyBorder="1" applyAlignment="1" applyProtection="1">
      <alignment horizontal="center"/>
    </xf>
    <xf numFmtId="0" fontId="42" fillId="5" borderId="18" xfId="0" applyFont="1" applyFill="1" applyBorder="1" applyAlignment="1">
      <alignment horizontal="right" vertical="center"/>
    </xf>
    <xf numFmtId="0" fontId="42" fillId="5" borderId="19" xfId="0" applyFont="1" applyFill="1" applyBorder="1" applyAlignment="1">
      <alignment horizontal="right" vertical="center"/>
    </xf>
  </cellXfs>
  <cellStyles count="3">
    <cellStyle name="Procent" xfId="1" builtinId="5"/>
    <cellStyle name="Standaard" xfId="0" builtinId="0"/>
    <cellStyle name="Valuta" xfId="2" builtinId="4"/>
  </cellStyles>
  <dxfs count="11">
    <dxf>
      <fill>
        <patternFill>
          <bgColor rgb="FF92D050"/>
        </patternFill>
      </fill>
    </dxf>
    <dxf>
      <fill>
        <patternFill>
          <bgColor rgb="FFFF575F"/>
        </patternFill>
      </fill>
    </dxf>
    <dxf>
      <fill>
        <patternFill>
          <bgColor rgb="FFFFC000"/>
        </patternFill>
      </fill>
    </dxf>
    <dxf>
      <font>
        <color rgb="FF00A028"/>
      </font>
    </dxf>
    <dxf>
      <font>
        <color rgb="FF00A028"/>
      </font>
    </dxf>
    <dxf>
      <font>
        <color rgb="FF00A028"/>
      </font>
    </dxf>
    <dxf>
      <font>
        <color rgb="FFFF0000"/>
      </font>
    </dxf>
    <dxf>
      <font>
        <color rgb="FFFF0000"/>
      </font>
    </dxf>
    <dxf>
      <font>
        <color rgb="FFFF0000"/>
      </font>
    </dxf>
    <dxf>
      <font>
        <color rgb="FFFFC000"/>
      </font>
    </dxf>
    <dxf>
      <font>
        <color rgb="FFFFC000"/>
      </font>
    </dxf>
  </dxfs>
  <tableStyles count="0" defaultTableStyle="TableStyleMedium9" defaultPivotStyle="PivotStyleLight16"/>
  <colors>
    <mruColors>
      <color rgb="FFFF575F"/>
      <color rgb="FF847F7C"/>
      <color rgb="FF00A028"/>
      <color rgb="FF005DAB"/>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4</xdr:col>
      <xdr:colOff>42334</xdr:colOff>
      <xdr:row>3</xdr:row>
      <xdr:rowOff>74083</xdr:rowOff>
    </xdr:from>
    <xdr:to>
      <xdr:col>5</xdr:col>
      <xdr:colOff>947209</xdr:colOff>
      <xdr:row>7</xdr:row>
      <xdr:rowOff>116416</xdr:rowOff>
    </xdr:to>
    <xdr:pic>
      <xdr:nvPicPr>
        <xdr:cNvPr id="4" name="Afbeelding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71359" y="674158"/>
          <a:ext cx="1885950" cy="8805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342900</xdr:colOff>
      <xdr:row>1</xdr:row>
      <xdr:rowOff>95250</xdr:rowOff>
    </xdr:from>
    <xdr:to>
      <xdr:col>2</xdr:col>
      <xdr:colOff>1543050</xdr:colOff>
      <xdr:row>1</xdr:row>
      <xdr:rowOff>660026</xdr:rowOff>
    </xdr:to>
    <xdr:pic>
      <xdr:nvPicPr>
        <xdr:cNvPr id="3" name="Afbeelding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0" y="295275"/>
          <a:ext cx="1200150" cy="5647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738186</xdr:colOff>
      <xdr:row>1</xdr:row>
      <xdr:rowOff>71436</xdr:rowOff>
    </xdr:from>
    <xdr:to>
      <xdr:col>1</xdr:col>
      <xdr:colOff>2143123</xdr:colOff>
      <xdr:row>1</xdr:row>
      <xdr:rowOff>732583</xdr:rowOff>
    </xdr:to>
    <xdr:pic>
      <xdr:nvPicPr>
        <xdr:cNvPr id="3" name="Afbeelding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9" y="273842"/>
          <a:ext cx="1404937" cy="661147"/>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AF95"/>
  <sheetViews>
    <sheetView showGridLines="0" tabSelected="1" zoomScale="90" zoomScaleNormal="90" zoomScaleSheetLayoutView="90" workbookViewId="0">
      <selection activeCell="F14" sqref="F14"/>
    </sheetView>
  </sheetViews>
  <sheetFormatPr defaultRowHeight="14.5" x14ac:dyDescent="0.35"/>
  <cols>
    <col min="1" max="1" width="3" style="1" customWidth="1"/>
    <col min="2" max="2" width="1.81640625" customWidth="1"/>
    <col min="3" max="3" width="22" customWidth="1"/>
    <col min="4" max="4" width="26.7265625" customWidth="1"/>
    <col min="5" max="7" width="14.7265625" customWidth="1"/>
    <col min="8" max="8" width="1.1796875" customWidth="1"/>
    <col min="9" max="9" width="16.1796875" customWidth="1"/>
    <col min="10" max="10" width="2.26953125" customWidth="1"/>
    <col min="11" max="11" width="3" customWidth="1"/>
    <col min="12" max="12" width="3.81640625" style="9" customWidth="1"/>
    <col min="13" max="13" width="3.54296875" customWidth="1"/>
    <col min="14" max="14" width="9.1796875" customWidth="1"/>
    <col min="15" max="15" width="5.26953125" customWidth="1"/>
    <col min="17" max="32" width="9.1796875" style="1"/>
  </cols>
  <sheetData>
    <row r="1" spans="1:25" s="1" customFormat="1" ht="15.75" customHeight="1" x14ac:dyDescent="0.35">
      <c r="A1" s="197"/>
      <c r="B1" s="197"/>
      <c r="C1" s="197"/>
      <c r="D1" s="197"/>
      <c r="E1" s="197"/>
      <c r="F1" s="197"/>
      <c r="G1" s="197"/>
      <c r="H1" s="197"/>
      <c r="I1" s="197"/>
      <c r="J1" s="197"/>
      <c r="K1" s="197"/>
      <c r="L1" s="57"/>
      <c r="M1" s="58"/>
      <c r="N1" s="58"/>
      <c r="O1" s="58"/>
      <c r="P1" s="58"/>
      <c r="Q1" s="58"/>
      <c r="R1" s="58"/>
      <c r="S1" s="58"/>
      <c r="T1" s="58"/>
      <c r="U1" s="58"/>
      <c r="V1" s="58"/>
      <c r="W1" s="58"/>
      <c r="X1" s="58"/>
      <c r="Y1" s="58"/>
    </row>
    <row r="2" spans="1:25" ht="15" thickBot="1" x14ac:dyDescent="0.4">
      <c r="A2" s="197"/>
      <c r="B2" s="1"/>
      <c r="C2" s="1"/>
      <c r="D2" s="1"/>
      <c r="E2" s="1"/>
      <c r="F2" s="1"/>
      <c r="G2" s="1"/>
      <c r="H2" s="1"/>
      <c r="I2" s="1"/>
      <c r="J2" s="1"/>
      <c r="K2" s="197"/>
      <c r="L2" s="57"/>
      <c r="M2" s="58"/>
      <c r="N2" s="58"/>
      <c r="O2" s="58"/>
      <c r="P2" s="58"/>
      <c r="Q2" s="58"/>
      <c r="R2" s="58"/>
      <c r="S2" s="58"/>
      <c r="T2" s="58"/>
      <c r="U2" s="58"/>
      <c r="V2" s="58"/>
      <c r="W2" s="58"/>
      <c r="X2" s="58"/>
      <c r="Y2" s="58"/>
    </row>
    <row r="3" spans="1:25" ht="16" thickBot="1" x14ac:dyDescent="0.4">
      <c r="A3" s="197"/>
      <c r="B3" s="2"/>
      <c r="C3" s="158" t="s">
        <v>132</v>
      </c>
      <c r="D3" s="162"/>
      <c r="E3" s="162"/>
      <c r="F3" s="162"/>
      <c r="G3" s="162"/>
      <c r="H3" s="172" t="s">
        <v>128</v>
      </c>
      <c r="I3" s="173"/>
      <c r="J3" s="2"/>
      <c r="K3" s="197"/>
      <c r="L3" s="57"/>
      <c r="M3" s="58"/>
      <c r="N3" s="58"/>
      <c r="O3" s="58"/>
      <c r="P3" s="58"/>
      <c r="Q3" s="58"/>
      <c r="R3" s="58"/>
      <c r="S3" s="58"/>
      <c r="T3" s="58"/>
      <c r="U3" s="58"/>
      <c r="V3" s="58"/>
      <c r="W3" s="58"/>
      <c r="X3" s="58"/>
      <c r="Y3" s="58"/>
    </row>
    <row r="4" spans="1:25" ht="16" thickBot="1" x14ac:dyDescent="0.4">
      <c r="A4" s="197"/>
      <c r="B4" s="2"/>
      <c r="C4" s="159" t="s">
        <v>0</v>
      </c>
      <c r="D4" s="165"/>
      <c r="E4" s="203"/>
      <c r="F4" s="204"/>
      <c r="G4" s="163" t="s">
        <v>30</v>
      </c>
      <c r="H4" s="176"/>
      <c r="I4" s="177"/>
      <c r="J4" s="2"/>
      <c r="K4" s="197"/>
      <c r="L4" s="57"/>
      <c r="M4" s="58"/>
      <c r="N4" s="58"/>
      <c r="O4" s="58"/>
      <c r="P4" s="58"/>
      <c r="Q4" s="58"/>
      <c r="R4" s="58"/>
      <c r="S4" s="58"/>
      <c r="T4" s="58"/>
      <c r="U4" s="58"/>
      <c r="V4" s="58"/>
      <c r="W4" s="58"/>
      <c r="X4" s="58"/>
      <c r="Y4" s="58"/>
    </row>
    <row r="5" spans="1:25" ht="16" thickBot="1" x14ac:dyDescent="0.4">
      <c r="A5" s="197"/>
      <c r="B5" s="2"/>
      <c r="C5" s="160" t="s">
        <v>2</v>
      </c>
      <c r="D5" s="166"/>
      <c r="E5" s="205"/>
      <c r="F5" s="206"/>
      <c r="G5" s="164" t="s">
        <v>46</v>
      </c>
      <c r="H5" s="176"/>
      <c r="I5" s="177"/>
      <c r="J5" s="2"/>
      <c r="K5" s="197"/>
      <c r="L5" s="57"/>
      <c r="M5" s="58"/>
      <c r="N5" s="58"/>
      <c r="O5" s="58"/>
      <c r="P5" s="58"/>
      <c r="Q5" s="58"/>
      <c r="R5" s="58"/>
      <c r="S5" s="58"/>
      <c r="T5" s="58"/>
      <c r="U5" s="58"/>
      <c r="V5" s="58"/>
      <c r="W5" s="58"/>
      <c r="X5" s="58"/>
      <c r="Y5" s="58"/>
    </row>
    <row r="6" spans="1:25" ht="16" thickBot="1" x14ac:dyDescent="0.4">
      <c r="A6" s="197"/>
      <c r="B6" s="2"/>
      <c r="C6" s="160" t="s">
        <v>1</v>
      </c>
      <c r="D6" s="166"/>
      <c r="E6" s="205"/>
      <c r="F6" s="206"/>
      <c r="G6" s="198"/>
      <c r="H6" s="181"/>
      <c r="I6" s="199"/>
      <c r="J6" s="2"/>
      <c r="K6" s="197"/>
      <c r="L6" s="57"/>
      <c r="M6" s="58"/>
      <c r="N6" s="58"/>
      <c r="O6" s="58"/>
      <c r="P6" s="58"/>
      <c r="Q6" s="58"/>
      <c r="R6" s="58"/>
      <c r="S6" s="58"/>
      <c r="T6" s="58"/>
      <c r="U6" s="58"/>
      <c r="V6" s="58"/>
      <c r="W6" s="58"/>
      <c r="X6" s="58"/>
      <c r="Y6" s="58"/>
    </row>
    <row r="7" spans="1:25" ht="16" thickBot="1" x14ac:dyDescent="0.4">
      <c r="A7" s="197"/>
      <c r="B7" s="2"/>
      <c r="C7" s="160" t="s">
        <v>29</v>
      </c>
      <c r="D7" s="166"/>
      <c r="E7" s="205"/>
      <c r="F7" s="206"/>
      <c r="G7" s="198"/>
      <c r="H7" s="181"/>
      <c r="I7" s="199"/>
      <c r="J7" s="2"/>
      <c r="K7" s="197"/>
      <c r="L7" s="57"/>
      <c r="M7" s="58"/>
      <c r="N7" s="58"/>
      <c r="O7" s="58"/>
      <c r="P7" s="58"/>
      <c r="Q7" s="58"/>
      <c r="R7" s="58"/>
      <c r="S7" s="58"/>
      <c r="T7" s="58"/>
      <c r="U7" s="58"/>
      <c r="V7" s="58"/>
      <c r="W7" s="58"/>
      <c r="X7" s="58"/>
      <c r="Y7" s="58"/>
    </row>
    <row r="8" spans="1:25" ht="16" thickBot="1" x14ac:dyDescent="0.4">
      <c r="A8" s="197"/>
      <c r="B8" s="2"/>
      <c r="C8" s="161" t="s">
        <v>111</v>
      </c>
      <c r="D8" s="167"/>
      <c r="E8" s="207"/>
      <c r="F8" s="208"/>
      <c r="G8" s="200"/>
      <c r="H8" s="201"/>
      <c r="I8" s="202"/>
      <c r="J8" s="2"/>
      <c r="K8" s="197"/>
      <c r="L8" s="57"/>
      <c r="M8" s="73"/>
      <c r="N8" s="58"/>
      <c r="O8" s="58"/>
      <c r="P8" s="58"/>
      <c r="Q8" s="58"/>
      <c r="R8" s="58"/>
      <c r="S8" s="58"/>
      <c r="T8" s="58"/>
      <c r="U8" s="58"/>
      <c r="V8" s="58"/>
      <c r="W8" s="58"/>
      <c r="X8" s="58"/>
      <c r="Y8" s="58"/>
    </row>
    <row r="9" spans="1:25" ht="15" customHeight="1" thickBot="1" x14ac:dyDescent="0.4">
      <c r="A9" s="197"/>
      <c r="B9" s="2"/>
      <c r="D9" s="106" t="str">
        <f>IF(D7 = "Overig*", "*Graag bij opmerkingen het label handmatig toevoegen", "")</f>
        <v/>
      </c>
      <c r="E9" s="2"/>
      <c r="F9" s="2"/>
      <c r="G9" s="2"/>
      <c r="H9" s="2"/>
      <c r="I9" s="2"/>
      <c r="J9" s="2"/>
      <c r="K9" s="197"/>
      <c r="L9" s="57"/>
      <c r="M9" s="58"/>
      <c r="N9" s="58"/>
      <c r="O9" s="58"/>
      <c r="P9" s="58"/>
      <c r="Q9" s="58"/>
      <c r="R9" s="58"/>
      <c r="S9" s="58"/>
      <c r="T9" s="58"/>
      <c r="U9" s="58"/>
      <c r="V9" s="58"/>
      <c r="W9" s="58"/>
      <c r="X9" s="58"/>
      <c r="Y9" s="58"/>
    </row>
    <row r="10" spans="1:25" ht="15" thickBot="1" x14ac:dyDescent="0.4">
      <c r="A10" s="197"/>
      <c r="B10" s="2"/>
      <c r="C10" s="62"/>
      <c r="D10" s="62" t="s">
        <v>110</v>
      </c>
      <c r="E10" s="10"/>
      <c r="F10" s="4" t="str">
        <f>IF(E10="","",E10+1)</f>
        <v/>
      </c>
      <c r="G10" s="122" t="str">
        <f>IF(E10="","",F10+1)</f>
        <v/>
      </c>
      <c r="H10" s="181"/>
      <c r="I10" s="181"/>
      <c r="J10" s="2"/>
      <c r="K10" s="197"/>
      <c r="L10" s="57"/>
      <c r="M10" s="58"/>
      <c r="N10" s="58"/>
      <c r="O10" s="58"/>
      <c r="P10" s="58"/>
      <c r="Q10" s="58"/>
      <c r="R10" s="58"/>
      <c r="S10" s="58"/>
      <c r="T10" s="58"/>
      <c r="U10" s="58"/>
      <c r="V10" s="58"/>
      <c r="W10" s="58"/>
      <c r="X10" s="58"/>
      <c r="Y10" s="58"/>
    </row>
    <row r="11" spans="1:25" ht="5.25" customHeight="1" x14ac:dyDescent="0.45">
      <c r="A11" s="197"/>
      <c r="B11" s="2"/>
      <c r="C11" s="80"/>
      <c r="D11" s="80"/>
      <c r="E11" s="80"/>
      <c r="F11" s="80"/>
      <c r="G11" s="80"/>
      <c r="H11" s="171"/>
      <c r="I11" s="171"/>
      <c r="J11" s="2"/>
      <c r="K11" s="197"/>
      <c r="L11" s="57"/>
      <c r="M11" s="58"/>
      <c r="N11" s="58"/>
      <c r="O11" s="58"/>
      <c r="P11" s="58"/>
      <c r="Q11" s="58"/>
      <c r="R11" s="58"/>
      <c r="S11" s="58"/>
      <c r="T11" s="58"/>
      <c r="U11" s="58"/>
      <c r="V11" s="58"/>
      <c r="W11" s="58"/>
      <c r="X11" s="58"/>
      <c r="Y11" s="58"/>
    </row>
    <row r="12" spans="1:25" x14ac:dyDescent="0.35">
      <c r="A12" s="197"/>
      <c r="B12" s="2"/>
      <c r="C12" s="228" t="s">
        <v>3</v>
      </c>
      <c r="D12" s="228"/>
      <c r="E12" s="228"/>
      <c r="F12" s="228"/>
      <c r="G12" s="228"/>
      <c r="H12" s="229"/>
      <c r="I12" s="229"/>
      <c r="J12" s="3"/>
      <c r="K12" s="197"/>
      <c r="L12" s="57"/>
      <c r="M12" s="58"/>
      <c r="N12" s="58"/>
      <c r="O12" s="58"/>
      <c r="P12" s="58"/>
      <c r="Q12" s="58"/>
      <c r="R12" s="58"/>
      <c r="S12" s="58"/>
      <c r="T12" s="58"/>
      <c r="U12" s="58"/>
      <c r="V12" s="58"/>
      <c r="W12" s="58"/>
      <c r="X12" s="58"/>
      <c r="Y12" s="58"/>
    </row>
    <row r="13" spans="1:25" x14ac:dyDescent="0.35">
      <c r="A13" s="197"/>
      <c r="B13" s="2"/>
      <c r="C13" s="194" t="s">
        <v>4</v>
      </c>
      <c r="D13" s="195"/>
      <c r="E13" s="11"/>
      <c r="F13" s="12"/>
      <c r="G13" s="123"/>
      <c r="H13" s="174"/>
      <c r="I13" s="174"/>
      <c r="J13" s="45" t="b">
        <f>IF(E18&lt;&gt;E25,"x",IF(F18&lt;&gt;F25,"x",IF(G18&lt;&gt;G25,"x")))</f>
        <v>0</v>
      </c>
      <c r="K13" s="197"/>
      <c r="L13" s="2"/>
      <c r="M13" s="58"/>
      <c r="N13" s="58"/>
      <c r="O13" s="58"/>
      <c r="P13" s="58"/>
      <c r="Q13" s="58"/>
      <c r="R13" s="58"/>
      <c r="S13" s="58"/>
      <c r="T13" s="58"/>
      <c r="U13" s="58"/>
      <c r="V13" s="58"/>
      <c r="W13" s="58"/>
      <c r="X13" s="58"/>
      <c r="Y13" s="58"/>
    </row>
    <row r="14" spans="1:25" x14ac:dyDescent="0.35">
      <c r="A14" s="197"/>
      <c r="B14" s="2"/>
      <c r="C14" s="194" t="s">
        <v>85</v>
      </c>
      <c r="D14" s="195"/>
      <c r="E14" s="11"/>
      <c r="F14" s="12"/>
      <c r="G14" s="123"/>
      <c r="H14" s="174"/>
      <c r="I14" s="174"/>
      <c r="J14" s="2"/>
      <c r="K14" s="197"/>
      <c r="L14" s="57"/>
      <c r="M14" s="58"/>
      <c r="N14" s="58"/>
      <c r="O14" s="58"/>
      <c r="P14" s="58"/>
      <c r="Q14" s="58"/>
      <c r="R14" s="58"/>
      <c r="S14" s="58"/>
      <c r="T14" s="58"/>
      <c r="U14" s="58"/>
      <c r="V14" s="58"/>
      <c r="W14" s="58"/>
      <c r="X14" s="58"/>
      <c r="Y14" s="58"/>
    </row>
    <row r="15" spans="1:25" x14ac:dyDescent="0.35">
      <c r="A15" s="197"/>
      <c r="B15" s="2"/>
      <c r="C15" s="194" t="s">
        <v>49</v>
      </c>
      <c r="D15" s="195"/>
      <c r="E15" s="11"/>
      <c r="F15" s="12"/>
      <c r="G15" s="123"/>
      <c r="H15" s="174"/>
      <c r="I15" s="174"/>
      <c r="J15" s="2"/>
      <c r="K15" s="197"/>
      <c r="L15" s="74"/>
      <c r="M15" s="58"/>
      <c r="N15" s="58"/>
      <c r="O15" s="58"/>
      <c r="P15" s="58"/>
      <c r="Q15" s="58"/>
      <c r="R15" s="58"/>
      <c r="S15" s="58"/>
      <c r="T15" s="58"/>
      <c r="U15" s="58"/>
      <c r="V15" s="58"/>
      <c r="W15" s="58"/>
      <c r="X15" s="58"/>
      <c r="Y15" s="58"/>
    </row>
    <row r="16" spans="1:25" x14ac:dyDescent="0.35">
      <c r="A16" s="197"/>
      <c r="B16" s="2"/>
      <c r="C16" s="194" t="s">
        <v>31</v>
      </c>
      <c r="D16" s="195"/>
      <c r="E16" s="11"/>
      <c r="F16" s="12"/>
      <c r="G16" s="123"/>
      <c r="H16" s="174"/>
      <c r="I16" s="174"/>
      <c r="J16" s="2"/>
      <c r="K16" s="197"/>
      <c r="L16" s="57"/>
      <c r="M16" s="58"/>
      <c r="N16" s="58"/>
      <c r="O16" s="58"/>
      <c r="P16" s="58"/>
      <c r="Q16" s="58"/>
      <c r="R16" s="58"/>
      <c r="S16" s="58"/>
      <c r="T16" s="58"/>
      <c r="U16" s="58"/>
      <c r="V16" s="58"/>
      <c r="W16" s="58"/>
      <c r="X16" s="58"/>
      <c r="Y16" s="58"/>
    </row>
    <row r="17" spans="1:25" x14ac:dyDescent="0.35">
      <c r="A17" s="197"/>
      <c r="B17" s="2"/>
      <c r="C17" s="194" t="s">
        <v>5</v>
      </c>
      <c r="D17" s="195"/>
      <c r="E17" s="11"/>
      <c r="F17" s="12"/>
      <c r="G17" s="123"/>
      <c r="H17" s="174"/>
      <c r="I17" s="174"/>
      <c r="J17" s="2"/>
      <c r="K17" s="197"/>
      <c r="L17" s="57"/>
      <c r="M17" s="58"/>
      <c r="N17" s="58"/>
      <c r="O17" s="58"/>
      <c r="P17" s="58"/>
      <c r="Q17" s="58"/>
      <c r="R17" s="58"/>
      <c r="S17" s="58"/>
      <c r="T17" s="58"/>
      <c r="U17" s="58"/>
      <c r="V17" s="58"/>
      <c r="W17" s="58"/>
      <c r="X17" s="58"/>
      <c r="Y17" s="58"/>
    </row>
    <row r="18" spans="1:25" x14ac:dyDescent="0.35">
      <c r="A18" s="197"/>
      <c r="B18" s="2"/>
      <c r="C18" s="13" t="s">
        <v>52</v>
      </c>
      <c r="D18" s="13"/>
      <c r="E18" s="14">
        <f>SUM(E13:E17)</f>
        <v>0</v>
      </c>
      <c r="F18" s="14">
        <f t="shared" ref="F18" si="0">SUM(F13:F17)</f>
        <v>0</v>
      </c>
      <c r="G18" s="49">
        <f>SUM(G13:G17)</f>
        <v>0</v>
      </c>
      <c r="H18" s="182"/>
      <c r="I18" s="182"/>
      <c r="J18" s="2"/>
      <c r="K18" s="197"/>
      <c r="L18" s="57"/>
      <c r="M18" s="58"/>
      <c r="N18" s="58"/>
      <c r="O18" s="58"/>
      <c r="P18" s="58"/>
      <c r="Q18" s="58"/>
      <c r="R18" s="58"/>
      <c r="S18" s="58"/>
      <c r="T18" s="58"/>
      <c r="U18" s="58"/>
      <c r="V18" s="58"/>
      <c r="W18" s="58"/>
      <c r="X18" s="58"/>
      <c r="Y18" s="58"/>
    </row>
    <row r="19" spans="1:25" ht="6" customHeight="1" x14ac:dyDescent="0.35">
      <c r="A19" s="197"/>
      <c r="B19" s="2"/>
      <c r="C19" s="15"/>
      <c r="D19" s="15"/>
      <c r="E19" s="16"/>
      <c r="F19" s="16"/>
      <c r="G19" s="17"/>
      <c r="H19" s="6"/>
      <c r="I19" s="6"/>
      <c r="J19" s="2"/>
      <c r="K19" s="197"/>
      <c r="L19" s="57"/>
      <c r="M19" s="58"/>
      <c r="N19" s="58"/>
      <c r="O19" s="58"/>
      <c r="P19" s="58"/>
      <c r="Q19" s="58"/>
      <c r="R19" s="58"/>
      <c r="S19" s="58"/>
      <c r="T19" s="58"/>
      <c r="U19" s="58"/>
      <c r="V19" s="58"/>
      <c r="W19" s="58"/>
      <c r="X19" s="58"/>
      <c r="Y19" s="58"/>
    </row>
    <row r="20" spans="1:25" x14ac:dyDescent="0.35">
      <c r="A20" s="197"/>
      <c r="B20" s="2"/>
      <c r="C20" s="178" t="s">
        <v>6</v>
      </c>
      <c r="D20" s="178"/>
      <c r="E20" s="178"/>
      <c r="F20" s="178"/>
      <c r="G20" s="178"/>
      <c r="H20" s="120"/>
      <c r="I20" s="120"/>
      <c r="J20" s="2"/>
      <c r="K20" s="197"/>
      <c r="L20" s="57"/>
      <c r="M20" s="58"/>
      <c r="N20" s="58"/>
      <c r="O20" s="58"/>
      <c r="P20" s="58"/>
      <c r="Q20" s="58"/>
      <c r="R20" s="58"/>
      <c r="S20" s="58"/>
      <c r="T20" s="58"/>
      <c r="U20" s="58"/>
      <c r="V20" s="58"/>
      <c r="W20" s="58"/>
      <c r="X20" s="58"/>
      <c r="Y20" s="58"/>
    </row>
    <row r="21" spans="1:25" x14ac:dyDescent="0.35">
      <c r="A21" s="197"/>
      <c r="B21" s="2"/>
      <c r="C21" s="194" t="s">
        <v>7</v>
      </c>
      <c r="D21" s="195"/>
      <c r="E21" s="11"/>
      <c r="F21" s="12"/>
      <c r="G21" s="123"/>
      <c r="H21" s="174"/>
      <c r="I21" s="174"/>
      <c r="J21" s="52"/>
      <c r="K21" s="197"/>
      <c r="L21" s="57"/>
      <c r="M21" s="58"/>
      <c r="N21" s="58"/>
      <c r="O21" s="75"/>
      <c r="P21" s="58"/>
      <c r="Q21" s="58"/>
      <c r="R21" s="58"/>
      <c r="S21" s="58"/>
      <c r="T21" s="58"/>
      <c r="U21" s="58"/>
      <c r="V21" s="58"/>
      <c r="W21" s="58"/>
      <c r="X21" s="58"/>
      <c r="Y21" s="58"/>
    </row>
    <row r="22" spans="1:25" x14ac:dyDescent="0.35">
      <c r="A22" s="197"/>
      <c r="B22" s="2"/>
      <c r="C22" s="194" t="s">
        <v>8</v>
      </c>
      <c r="D22" s="195"/>
      <c r="E22" s="11"/>
      <c r="F22" s="12"/>
      <c r="G22" s="123"/>
      <c r="H22" s="174"/>
      <c r="I22" s="174"/>
      <c r="J22" s="2"/>
      <c r="K22" s="197"/>
      <c r="L22" s="57"/>
      <c r="M22" s="58"/>
      <c r="N22" s="58"/>
      <c r="O22" s="58"/>
      <c r="P22" s="58"/>
      <c r="Q22" s="58"/>
      <c r="R22" s="58"/>
      <c r="S22" s="58"/>
      <c r="T22" s="58"/>
      <c r="U22" s="58"/>
      <c r="V22" s="58"/>
      <c r="W22" s="58"/>
      <c r="X22" s="58"/>
      <c r="Y22" s="58"/>
    </row>
    <row r="23" spans="1:25" x14ac:dyDescent="0.35">
      <c r="A23" s="197"/>
      <c r="B23" s="2"/>
      <c r="C23" s="194" t="s">
        <v>9</v>
      </c>
      <c r="D23" s="195"/>
      <c r="E23" s="11"/>
      <c r="F23" s="12"/>
      <c r="G23" s="123"/>
      <c r="H23" s="174"/>
      <c r="I23" s="174"/>
      <c r="J23" s="2"/>
      <c r="K23" s="197"/>
      <c r="L23" s="57"/>
      <c r="M23" s="58"/>
      <c r="N23" s="58"/>
      <c r="O23" s="58"/>
      <c r="P23" s="58"/>
      <c r="Q23" s="58"/>
      <c r="R23" s="58"/>
      <c r="S23" s="58"/>
      <c r="T23" s="58"/>
      <c r="U23" s="58"/>
      <c r="V23" s="58"/>
      <c r="W23" s="58"/>
      <c r="X23" s="58"/>
      <c r="Y23" s="58"/>
    </row>
    <row r="24" spans="1:25" x14ac:dyDescent="0.35">
      <c r="A24" s="197"/>
      <c r="B24" s="2"/>
      <c r="C24" s="194" t="s">
        <v>10</v>
      </c>
      <c r="D24" s="195"/>
      <c r="E24" s="11"/>
      <c r="F24" s="12"/>
      <c r="G24" s="123"/>
      <c r="H24" s="174"/>
      <c r="I24" s="174"/>
      <c r="J24" s="2"/>
      <c r="K24" s="197"/>
      <c r="L24" s="57"/>
      <c r="M24" s="58"/>
      <c r="N24" s="58"/>
      <c r="O24" s="58"/>
      <c r="P24" s="58"/>
      <c r="Q24" s="58"/>
      <c r="R24" s="58"/>
      <c r="S24" s="58"/>
      <c r="T24" s="58"/>
      <c r="U24" s="58"/>
      <c r="V24" s="58"/>
      <c r="W24" s="58"/>
      <c r="X24" s="58"/>
      <c r="Y24" s="58"/>
    </row>
    <row r="25" spans="1:25" x14ac:dyDescent="0.35">
      <c r="A25" s="197"/>
      <c r="B25" s="2"/>
      <c r="C25" s="13" t="s">
        <v>51</v>
      </c>
      <c r="D25" s="18"/>
      <c r="E25" s="19">
        <f>SUM(E21:E24)</f>
        <v>0</v>
      </c>
      <c r="F25" s="19">
        <f t="shared" ref="F25" si="1">SUM(F21:F24)</f>
        <v>0</v>
      </c>
      <c r="G25" s="50">
        <f>SUM(G21:G24)</f>
        <v>0</v>
      </c>
      <c r="H25" s="182"/>
      <c r="I25" s="182"/>
      <c r="J25" s="2"/>
      <c r="K25" s="197"/>
      <c r="L25" s="57"/>
      <c r="M25" s="58"/>
      <c r="N25" s="58"/>
      <c r="O25" s="58"/>
      <c r="P25" s="58"/>
      <c r="Q25" s="58"/>
      <c r="R25" s="58"/>
      <c r="S25" s="58"/>
      <c r="T25" s="58"/>
      <c r="U25" s="58"/>
      <c r="V25" s="58"/>
      <c r="W25" s="58"/>
      <c r="X25" s="58"/>
      <c r="Y25" s="58"/>
    </row>
    <row r="26" spans="1:25" x14ac:dyDescent="0.35">
      <c r="A26" s="197"/>
      <c r="B26" s="2"/>
      <c r="C26" s="20" t="str">
        <f>IF(J13&lt;&gt; "X","","*Balanstotalen zijn niet gelijk.")</f>
        <v/>
      </c>
      <c r="D26" s="21"/>
      <c r="E26" s="22"/>
      <c r="F26" s="22"/>
      <c r="G26" s="23"/>
      <c r="H26" s="6"/>
      <c r="I26" s="6"/>
      <c r="J26" s="2"/>
      <c r="K26" s="197"/>
      <c r="L26" s="57"/>
      <c r="M26" s="58"/>
      <c r="N26" s="58"/>
      <c r="O26" s="58"/>
      <c r="P26" s="58"/>
      <c r="Q26" s="58"/>
      <c r="R26" s="58"/>
      <c r="S26" s="58"/>
      <c r="T26" s="58"/>
      <c r="U26" s="58"/>
      <c r="V26" s="58"/>
      <c r="W26" s="58"/>
      <c r="X26" s="58"/>
      <c r="Y26" s="58"/>
    </row>
    <row r="27" spans="1:25" x14ac:dyDescent="0.35">
      <c r="A27" s="197"/>
      <c r="B27" s="2"/>
      <c r="C27" s="178" t="s">
        <v>32</v>
      </c>
      <c r="D27" s="178"/>
      <c r="E27" s="178"/>
      <c r="F27" s="178"/>
      <c r="G27" s="178"/>
      <c r="H27" s="120"/>
      <c r="I27" s="120"/>
      <c r="J27" s="2"/>
      <c r="K27" s="197"/>
      <c r="L27" s="57"/>
      <c r="M27" s="58"/>
      <c r="N27" s="58"/>
      <c r="O27" s="58"/>
      <c r="P27" s="58"/>
      <c r="Q27" s="58"/>
      <c r="R27" s="58"/>
      <c r="S27" s="58"/>
      <c r="T27" s="58"/>
      <c r="U27" s="58"/>
      <c r="V27" s="58"/>
      <c r="W27" s="58"/>
      <c r="X27" s="58"/>
      <c r="Y27" s="58"/>
    </row>
    <row r="28" spans="1:25" x14ac:dyDescent="0.35">
      <c r="A28" s="197"/>
      <c r="B28" s="2"/>
      <c r="C28" s="183" t="s">
        <v>11</v>
      </c>
      <c r="D28" s="184"/>
      <c r="E28" s="24"/>
      <c r="F28" s="25"/>
      <c r="G28" s="124"/>
      <c r="H28" s="174"/>
      <c r="I28" s="174"/>
      <c r="J28" s="2"/>
      <c r="K28" s="197"/>
      <c r="L28" s="57"/>
      <c r="M28" s="58"/>
      <c r="N28" s="58"/>
      <c r="O28" s="58"/>
      <c r="P28" s="58"/>
      <c r="Q28" s="58"/>
      <c r="R28" s="58"/>
      <c r="S28" s="58"/>
      <c r="T28" s="58"/>
      <c r="U28" s="58"/>
      <c r="V28" s="58"/>
      <c r="W28" s="58"/>
      <c r="X28" s="58"/>
      <c r="Y28" s="58"/>
    </row>
    <row r="29" spans="1:25" x14ac:dyDescent="0.35">
      <c r="A29" s="197"/>
      <c r="B29" s="2"/>
      <c r="C29" s="183" t="s">
        <v>53</v>
      </c>
      <c r="D29" s="184"/>
      <c r="E29" s="24"/>
      <c r="F29" s="25"/>
      <c r="G29" s="124"/>
      <c r="H29" s="174"/>
      <c r="I29" s="174"/>
      <c r="J29" s="2"/>
      <c r="K29" s="197"/>
      <c r="L29" s="57"/>
      <c r="M29" s="58"/>
      <c r="N29" s="58"/>
      <c r="O29" s="58"/>
      <c r="P29" s="58"/>
      <c r="Q29" s="58"/>
      <c r="R29" s="58"/>
      <c r="S29" s="58"/>
      <c r="T29" s="58"/>
      <c r="U29" s="58"/>
      <c r="V29" s="58"/>
      <c r="W29" s="58"/>
      <c r="X29" s="58"/>
      <c r="Y29" s="58"/>
    </row>
    <row r="30" spans="1:25" x14ac:dyDescent="0.35">
      <c r="A30" s="197"/>
      <c r="B30" s="2"/>
      <c r="C30" s="183" t="s">
        <v>12</v>
      </c>
      <c r="D30" s="184"/>
      <c r="E30" s="24"/>
      <c r="F30" s="25"/>
      <c r="G30" s="124"/>
      <c r="H30" s="174"/>
      <c r="I30" s="174"/>
      <c r="J30" s="2"/>
      <c r="K30" s="197"/>
      <c r="L30" s="57"/>
      <c r="M30" s="58"/>
      <c r="N30" s="58"/>
      <c r="O30" s="58"/>
      <c r="P30" s="58"/>
      <c r="Q30" s="58"/>
      <c r="R30" s="58"/>
      <c r="S30" s="58"/>
      <c r="T30" s="58"/>
      <c r="U30" s="58"/>
      <c r="V30" s="58"/>
      <c r="W30" s="58"/>
      <c r="X30" s="58"/>
      <c r="Y30" s="58"/>
    </row>
    <row r="31" spans="1:25" x14ac:dyDescent="0.35">
      <c r="A31" s="197"/>
      <c r="B31" s="2"/>
      <c r="C31" s="13" t="s">
        <v>20</v>
      </c>
      <c r="D31" s="18"/>
      <c r="E31" s="19">
        <f>SUM((E28+E29)-E30)</f>
        <v>0</v>
      </c>
      <c r="F31" s="19">
        <f>SUM((F28+F29)-F30)</f>
        <v>0</v>
      </c>
      <c r="G31" s="51">
        <f>SUM((G28+G29)-G30)</f>
        <v>0</v>
      </c>
      <c r="H31" s="182"/>
      <c r="I31" s="182"/>
      <c r="J31" s="2"/>
      <c r="K31" s="197"/>
      <c r="L31" s="57"/>
      <c r="M31" s="58"/>
      <c r="N31" s="58"/>
      <c r="O31" s="58"/>
      <c r="P31" s="58"/>
      <c r="Q31" s="58"/>
      <c r="R31" s="58"/>
      <c r="S31" s="58"/>
      <c r="T31" s="58"/>
      <c r="U31" s="58"/>
      <c r="V31" s="58"/>
      <c r="W31" s="58"/>
      <c r="X31" s="58"/>
      <c r="Y31" s="58"/>
    </row>
    <row r="32" spans="1:25" ht="3" customHeight="1" x14ac:dyDescent="0.35">
      <c r="A32" s="197"/>
      <c r="B32" s="2"/>
      <c r="C32" s="21"/>
      <c r="D32" s="21"/>
      <c r="E32" s="82"/>
      <c r="F32" s="82"/>
      <c r="G32" s="82"/>
      <c r="H32" s="121"/>
      <c r="I32" s="121"/>
      <c r="J32" s="2"/>
      <c r="K32" s="197"/>
      <c r="L32" s="57"/>
      <c r="M32" s="58"/>
      <c r="N32" s="58"/>
      <c r="O32" s="58"/>
      <c r="P32" s="58"/>
      <c r="Q32" s="58"/>
      <c r="R32" s="58"/>
      <c r="S32" s="58"/>
      <c r="T32" s="58"/>
      <c r="U32" s="58"/>
      <c r="V32" s="58"/>
      <c r="W32" s="58"/>
      <c r="X32" s="58"/>
      <c r="Y32" s="58"/>
    </row>
    <row r="33" spans="1:25" x14ac:dyDescent="0.35">
      <c r="A33" s="197"/>
      <c r="B33" s="2"/>
      <c r="C33" s="183" t="s">
        <v>13</v>
      </c>
      <c r="D33" s="184"/>
      <c r="E33" s="26"/>
      <c r="F33" s="27"/>
      <c r="G33" s="125"/>
      <c r="H33" s="174"/>
      <c r="I33" s="174"/>
      <c r="J33" s="2"/>
      <c r="K33" s="197"/>
      <c r="L33" s="57"/>
      <c r="M33" s="58"/>
      <c r="N33" s="58"/>
      <c r="O33" s="58"/>
      <c r="P33" s="58"/>
      <c r="Q33" s="58"/>
      <c r="R33" s="58"/>
      <c r="S33" s="58"/>
      <c r="T33" s="58"/>
      <c r="U33" s="58"/>
      <c r="V33" s="58"/>
      <c r="W33" s="58"/>
      <c r="X33" s="58"/>
      <c r="Y33" s="58"/>
    </row>
    <row r="34" spans="1:25" ht="16.5" customHeight="1" x14ac:dyDescent="0.35">
      <c r="A34" s="197"/>
      <c r="B34" s="2"/>
      <c r="C34" s="183" t="s">
        <v>14</v>
      </c>
      <c r="D34" s="184"/>
      <c r="E34" s="26"/>
      <c r="F34" s="27"/>
      <c r="G34" s="125"/>
      <c r="H34" s="174"/>
      <c r="I34" s="174"/>
      <c r="J34" s="2"/>
      <c r="K34" s="197"/>
      <c r="L34" s="57"/>
      <c r="M34" s="58"/>
      <c r="N34" s="58"/>
      <c r="O34" s="58"/>
      <c r="P34" s="58"/>
      <c r="Q34" s="58"/>
      <c r="R34" s="58"/>
      <c r="S34" s="58"/>
      <c r="T34" s="58"/>
      <c r="U34" s="58"/>
      <c r="V34" s="58"/>
      <c r="W34" s="58"/>
      <c r="X34" s="58"/>
      <c r="Y34" s="58"/>
    </row>
    <row r="35" spans="1:25" ht="3" customHeight="1" x14ac:dyDescent="0.35">
      <c r="A35" s="197"/>
      <c r="B35" s="2"/>
      <c r="C35" s="21"/>
      <c r="D35" s="21"/>
      <c r="E35" s="83"/>
      <c r="F35" s="83"/>
      <c r="G35" s="83"/>
      <c r="H35" s="6"/>
      <c r="I35" s="6"/>
      <c r="J35" s="2"/>
      <c r="K35" s="197"/>
      <c r="L35" s="57"/>
      <c r="M35" s="58"/>
      <c r="N35" s="58"/>
      <c r="O35" s="58"/>
      <c r="P35" s="58"/>
      <c r="Q35" s="58"/>
      <c r="R35" s="58"/>
      <c r="S35" s="58"/>
      <c r="T35" s="58"/>
      <c r="U35" s="58"/>
      <c r="V35" s="58"/>
      <c r="W35" s="58"/>
      <c r="X35" s="58"/>
      <c r="Y35" s="58"/>
    </row>
    <row r="36" spans="1:25" x14ac:dyDescent="0.35">
      <c r="A36" s="197"/>
      <c r="B36" s="2"/>
      <c r="C36" s="183" t="s">
        <v>21</v>
      </c>
      <c r="D36" s="184"/>
      <c r="E36" s="26"/>
      <c r="F36" s="27"/>
      <c r="G36" s="125"/>
      <c r="H36" s="174"/>
      <c r="I36" s="174"/>
      <c r="J36" s="2"/>
      <c r="K36" s="197"/>
      <c r="L36" s="57"/>
      <c r="M36" s="58"/>
      <c r="N36" s="58"/>
      <c r="O36" s="58"/>
      <c r="P36" s="58"/>
      <c r="Q36" s="58"/>
      <c r="R36" s="58"/>
      <c r="S36" s="58"/>
      <c r="T36" s="58"/>
      <c r="U36" s="58"/>
      <c r="V36" s="58"/>
      <c r="W36" s="58"/>
      <c r="X36" s="58"/>
      <c r="Y36" s="58"/>
    </row>
    <row r="37" spans="1:25" ht="15" customHeight="1" x14ac:dyDescent="0.35">
      <c r="A37" s="197"/>
      <c r="B37" s="2"/>
      <c r="C37" s="183" t="s">
        <v>22</v>
      </c>
      <c r="D37" s="184"/>
      <c r="E37" s="26"/>
      <c r="F37" s="27"/>
      <c r="G37" s="125"/>
      <c r="H37" s="174"/>
      <c r="I37" s="174"/>
      <c r="J37" s="2"/>
      <c r="K37" s="197"/>
      <c r="L37" s="57"/>
      <c r="M37" s="58"/>
      <c r="N37" s="58"/>
      <c r="O37" s="58"/>
      <c r="P37" s="58"/>
      <c r="Q37" s="58"/>
      <c r="R37" s="58"/>
      <c r="S37" s="58"/>
      <c r="T37" s="58"/>
      <c r="U37" s="58"/>
      <c r="V37" s="58"/>
      <c r="W37" s="58"/>
      <c r="X37" s="58"/>
      <c r="Y37" s="58"/>
    </row>
    <row r="38" spans="1:25" ht="15" customHeight="1" x14ac:dyDescent="0.35">
      <c r="A38" s="197"/>
      <c r="B38" s="2"/>
      <c r="C38" s="13" t="s">
        <v>54</v>
      </c>
      <c r="D38" s="13"/>
      <c r="E38" s="28">
        <f>SUM(E31-(E33+E34+E36-E37))</f>
        <v>0</v>
      </c>
      <c r="F38" s="28">
        <f>SUM(F31-(F33+F34+F36-F37))</f>
        <v>0</v>
      </c>
      <c r="G38" s="51">
        <f>SUM(G31-(G33+G34+G36-G37))</f>
        <v>0</v>
      </c>
      <c r="H38" s="182"/>
      <c r="I38" s="182"/>
      <c r="J38" s="2"/>
      <c r="K38" s="197"/>
      <c r="L38" s="57"/>
      <c r="M38" s="58"/>
      <c r="N38" s="58"/>
      <c r="O38" s="58"/>
      <c r="P38" s="58"/>
      <c r="Q38" s="58"/>
      <c r="R38" s="58"/>
      <c r="S38" s="58"/>
      <c r="T38" s="58"/>
      <c r="U38" s="58"/>
      <c r="V38" s="58"/>
      <c r="W38" s="58"/>
      <c r="X38" s="58"/>
      <c r="Y38" s="58"/>
    </row>
    <row r="39" spans="1:25" ht="16.5" customHeight="1" x14ac:dyDescent="0.35">
      <c r="A39" s="197"/>
      <c r="B39" s="2"/>
      <c r="C39" s="178" t="s">
        <v>78</v>
      </c>
      <c r="D39" s="178"/>
      <c r="E39" s="178"/>
      <c r="F39" s="178"/>
      <c r="G39" s="178"/>
      <c r="H39" s="120"/>
      <c r="I39" s="120"/>
      <c r="J39" s="2"/>
      <c r="K39" s="197"/>
      <c r="L39" s="57"/>
      <c r="M39" s="58"/>
      <c r="N39" s="58"/>
      <c r="O39" s="58"/>
      <c r="P39" s="58"/>
      <c r="Q39" s="58"/>
      <c r="R39" s="58"/>
      <c r="S39" s="58"/>
      <c r="T39" s="58"/>
      <c r="U39" s="58"/>
      <c r="V39" s="58"/>
      <c r="W39" s="58"/>
      <c r="X39" s="58"/>
      <c r="Y39" s="58"/>
    </row>
    <row r="40" spans="1:25" x14ac:dyDescent="0.35">
      <c r="A40" s="197"/>
      <c r="B40" s="2"/>
      <c r="C40" s="183" t="s">
        <v>79</v>
      </c>
      <c r="D40" s="184"/>
      <c r="E40" s="26"/>
      <c r="F40" s="27"/>
      <c r="G40" s="125"/>
      <c r="H40" s="174"/>
      <c r="I40" s="174"/>
      <c r="J40" s="2"/>
      <c r="K40" s="197"/>
      <c r="L40" s="57"/>
      <c r="M40" s="58"/>
      <c r="N40" s="58"/>
      <c r="O40" s="58"/>
      <c r="P40" s="58"/>
      <c r="Q40" s="58"/>
      <c r="R40" s="58"/>
      <c r="S40" s="58"/>
      <c r="T40" s="58"/>
      <c r="U40" s="58"/>
      <c r="V40" s="58"/>
      <c r="W40" s="58"/>
      <c r="X40" s="58"/>
      <c r="Y40" s="58"/>
    </row>
    <row r="41" spans="1:25" x14ac:dyDescent="0.35">
      <c r="A41" s="197"/>
      <c r="B41" s="2"/>
      <c r="C41" s="183" t="s">
        <v>80</v>
      </c>
      <c r="D41" s="184"/>
      <c r="E41" s="43" t="str">
        <f>IF(E38&gt;0.01,E40/E38,"")</f>
        <v/>
      </c>
      <c r="F41" s="78" t="str">
        <f t="shared" ref="F41" si="2">IF(F38&gt;0.01,F40/F38,"")</f>
        <v/>
      </c>
      <c r="G41" s="79" t="str">
        <f>IF(G38&gt;0.01,G40/G38,"")</f>
        <v/>
      </c>
      <c r="H41" s="175"/>
      <c r="I41" s="175"/>
      <c r="J41" s="2"/>
      <c r="K41" s="197"/>
      <c r="L41" s="57"/>
      <c r="M41" s="58"/>
      <c r="N41" s="58"/>
      <c r="O41" s="58"/>
      <c r="P41" s="58"/>
      <c r="Q41" s="58"/>
      <c r="R41" s="58"/>
      <c r="S41" s="58"/>
      <c r="T41" s="58"/>
      <c r="U41" s="58"/>
      <c r="V41" s="58"/>
      <c r="W41" s="58"/>
      <c r="X41" s="58"/>
      <c r="Y41" s="58"/>
    </row>
    <row r="42" spans="1:25" x14ac:dyDescent="0.35">
      <c r="A42" s="197"/>
      <c r="B42" s="2"/>
      <c r="C42" s="15"/>
      <c r="D42" s="15"/>
      <c r="E42" s="29"/>
      <c r="F42" s="29"/>
      <c r="G42" s="30"/>
      <c r="H42" s="6"/>
      <c r="I42" s="6"/>
      <c r="J42" s="2"/>
      <c r="K42" s="197"/>
      <c r="L42" s="57"/>
      <c r="M42" s="58"/>
      <c r="N42" s="58"/>
      <c r="O42" s="58"/>
      <c r="P42" s="58"/>
      <c r="Q42" s="58"/>
      <c r="R42" s="58"/>
      <c r="S42" s="58"/>
      <c r="T42" s="58"/>
      <c r="U42" s="58"/>
      <c r="V42" s="58"/>
      <c r="W42" s="58"/>
      <c r="X42" s="58"/>
      <c r="Y42" s="58"/>
    </row>
    <row r="43" spans="1:25" x14ac:dyDescent="0.35">
      <c r="A43" s="197"/>
      <c r="B43" s="2"/>
      <c r="C43" s="178" t="s">
        <v>26</v>
      </c>
      <c r="D43" s="178"/>
      <c r="E43" s="178"/>
      <c r="F43" s="178"/>
      <c r="G43" s="178"/>
      <c r="H43" s="2"/>
      <c r="I43" s="56" t="s">
        <v>73</v>
      </c>
      <c r="J43" s="56"/>
      <c r="K43" s="197"/>
      <c r="L43" s="57"/>
      <c r="M43" s="58"/>
      <c r="N43" s="58"/>
      <c r="O43" s="58"/>
      <c r="P43" s="58"/>
      <c r="Q43" s="58"/>
      <c r="R43" s="58"/>
      <c r="S43" s="58"/>
      <c r="T43" s="58"/>
      <c r="U43" s="58"/>
      <c r="V43" s="58"/>
      <c r="W43" s="58"/>
      <c r="X43" s="58"/>
      <c r="Y43" s="58"/>
    </row>
    <row r="44" spans="1:25" x14ac:dyDescent="0.35">
      <c r="A44" s="197"/>
      <c r="B44" s="2"/>
      <c r="C44" s="179" t="s">
        <v>76</v>
      </c>
      <c r="D44" s="180"/>
      <c r="E44" s="31"/>
      <c r="F44" s="32"/>
      <c r="G44" s="60"/>
      <c r="H44" s="2"/>
      <c r="I44" s="53" t="str">
        <f>IF(E44&gt;0.01,IF(I45="x",G44,IF(H4="Ja",(((E44*1)+(F44*1)+(G44*1))/3),IF(I46="ja",(((E44*1)+(F44*1)+(G44*1))/3),IF(D7="Hypotrust OK",(((E44*1)+(F44*2)+(G44*3))/6),IF(D7="Hypotrust Comfort",(((E44*1)+(F44*2)+(G44*3))/6),(SUM(E44,F44:G44))/3))))),"")</f>
        <v/>
      </c>
      <c r="J44" s="54"/>
      <c r="K44" s="197"/>
      <c r="L44" s="2"/>
      <c r="M44" s="1"/>
      <c r="N44" s="58"/>
      <c r="O44" s="58"/>
      <c r="P44" s="58"/>
      <c r="Q44" s="58"/>
      <c r="R44" s="58"/>
      <c r="S44" s="58"/>
      <c r="T44" s="58"/>
      <c r="U44" s="58"/>
      <c r="V44" s="58"/>
      <c r="W44" s="58"/>
      <c r="X44" s="58"/>
      <c r="Y44" s="58"/>
    </row>
    <row r="45" spans="1:25" x14ac:dyDescent="0.35">
      <c r="A45" s="197"/>
      <c r="B45" s="2"/>
      <c r="C45" s="212" t="str">
        <f>IF(E45&lt;&gt;"",E50,IF(F45&lt;&gt;"",E50,IF(G45&lt;&gt;"",E50,"")))</f>
        <v/>
      </c>
      <c r="D45" s="213"/>
      <c r="E45" s="101" t="str">
        <f>IF(E38=E44,"",E38-E44)</f>
        <v/>
      </c>
      <c r="F45" s="102" t="str">
        <f>IF(F38=F44,"",F38-F44)</f>
        <v/>
      </c>
      <c r="G45" s="103" t="str">
        <f>IF(G38=G44,"",G38-G44)</f>
        <v/>
      </c>
      <c r="H45" s="2"/>
      <c r="I45" s="47" t="b">
        <f>IF(G44&lt;((E44+F44+E44)/3),"x",FALSE)</f>
        <v>0</v>
      </c>
      <c r="J45" s="48"/>
      <c r="K45" s="197"/>
      <c r="L45" s="59"/>
      <c r="M45" s="58"/>
      <c r="N45" s="58"/>
      <c r="O45" s="58"/>
      <c r="P45" s="58"/>
      <c r="Q45" s="58"/>
      <c r="R45" s="58"/>
      <c r="S45" s="58"/>
      <c r="T45" s="58"/>
      <c r="U45" s="58"/>
      <c r="V45" s="58"/>
      <c r="W45" s="58"/>
      <c r="X45" s="58"/>
      <c r="Y45" s="58"/>
    </row>
    <row r="46" spans="1:25" x14ac:dyDescent="0.35">
      <c r="A46" s="197"/>
      <c r="B46" s="2"/>
      <c r="C46" s="179" t="s">
        <v>18</v>
      </c>
      <c r="D46" s="180"/>
      <c r="E46" s="31"/>
      <c r="F46" s="32"/>
      <c r="G46" s="60"/>
      <c r="H46" s="2"/>
      <c r="I46" s="46" t="b">
        <f>IF(I5="Holding","Ja",IF(I5="B.V.","Ja",IF(I5="N.V.","Ja")))</f>
        <v>0</v>
      </c>
      <c r="J46" s="2"/>
      <c r="K46" s="197"/>
      <c r="L46" s="57"/>
      <c r="M46" s="58"/>
      <c r="N46" s="58"/>
      <c r="O46" s="58"/>
      <c r="P46" s="58"/>
      <c r="Q46" s="58"/>
      <c r="R46" s="58"/>
      <c r="S46" s="58"/>
      <c r="T46" s="58"/>
      <c r="U46" s="58"/>
      <c r="V46" s="58"/>
      <c r="W46" s="58"/>
      <c r="X46" s="58"/>
      <c r="Y46" s="58"/>
    </row>
    <row r="47" spans="1:25" x14ac:dyDescent="0.35">
      <c r="A47" s="197"/>
      <c r="B47" s="2"/>
      <c r="C47" s="179" t="s">
        <v>19</v>
      </c>
      <c r="D47" s="180"/>
      <c r="E47" s="33" t="str">
        <f>IF(E44&gt;0.01,E44-E46,"")</f>
        <v/>
      </c>
      <c r="F47" s="81" t="str">
        <f t="shared" ref="F47:G47" si="3">IF(F44&gt;0.01,F44-F46,"")</f>
        <v/>
      </c>
      <c r="G47" s="61" t="str">
        <f t="shared" si="3"/>
        <v/>
      </c>
      <c r="H47" s="2"/>
      <c r="I47" s="53" t="str">
        <f>IF(E44&gt;0.01,IF(H4="ja","N.V.T.",IF(I45="x",G47,IF(I46="ja",(((E44*1)+(F44*1)+(G44*1))/3),IF(D7="Hypotrust OK",((E47*1)+(F47*2)+(G47*3))/6,IF(D7="Hypotrust comfort",((E47*1)+(F47*2)+(G47*3))/6,SUM(E47,F47,G47)/3))))),"")</f>
        <v/>
      </c>
      <c r="J47" s="55"/>
      <c r="K47" s="197"/>
      <c r="L47" s="57"/>
      <c r="M47" s="58"/>
      <c r="N47" s="58"/>
      <c r="O47" s="58"/>
      <c r="P47" s="58"/>
      <c r="Q47" s="58"/>
      <c r="R47" s="58"/>
      <c r="S47" s="58"/>
      <c r="T47" s="58"/>
      <c r="U47" s="58"/>
      <c r="V47" s="58"/>
      <c r="W47" s="58"/>
      <c r="X47" s="58"/>
      <c r="Y47" s="58"/>
    </row>
    <row r="48" spans="1:25" x14ac:dyDescent="0.35">
      <c r="A48" s="197"/>
      <c r="B48" s="2"/>
      <c r="C48" s="179" t="s">
        <v>15</v>
      </c>
      <c r="D48" s="180"/>
      <c r="E48" s="31"/>
      <c r="F48" s="32"/>
      <c r="G48" s="60"/>
      <c r="H48" s="2"/>
      <c r="I48" s="106"/>
      <c r="J48" s="2"/>
      <c r="K48" s="197"/>
      <c r="L48" s="57"/>
      <c r="M48" s="58"/>
      <c r="N48" s="58"/>
      <c r="O48" s="58"/>
      <c r="P48" s="58"/>
      <c r="Q48" s="58"/>
      <c r="R48" s="58"/>
      <c r="S48" s="58"/>
      <c r="T48" s="58"/>
      <c r="U48" s="58"/>
      <c r="V48" s="58"/>
      <c r="W48" s="58"/>
      <c r="X48" s="58"/>
      <c r="Y48" s="58"/>
    </row>
    <row r="49" spans="1:25" x14ac:dyDescent="0.35">
      <c r="A49" s="197"/>
      <c r="B49" s="2"/>
      <c r="C49" s="179" t="s">
        <v>16</v>
      </c>
      <c r="D49" s="180"/>
      <c r="E49" s="31"/>
      <c r="F49" s="32"/>
      <c r="G49" s="60"/>
      <c r="H49" s="2"/>
      <c r="I49" s="106"/>
      <c r="J49" s="2"/>
      <c r="K49" s="197"/>
      <c r="L49" s="57"/>
      <c r="M49" s="58"/>
      <c r="N49" s="58"/>
      <c r="O49" s="58"/>
      <c r="P49" s="58"/>
      <c r="Q49" s="58"/>
      <c r="R49" s="58"/>
      <c r="S49" s="58"/>
      <c r="T49" s="58"/>
      <c r="U49" s="58"/>
      <c r="V49" s="58"/>
      <c r="W49" s="58"/>
      <c r="X49" s="58"/>
      <c r="Y49" s="58"/>
    </row>
    <row r="50" spans="1:25" x14ac:dyDescent="0.35">
      <c r="A50" s="197"/>
      <c r="B50" s="2"/>
      <c r="C50" s="34" t="str">
        <f>IF(I55&lt;&gt; "X","","*Aanslag komt niet overeen met aangifte.")</f>
        <v/>
      </c>
      <c r="D50" s="35"/>
      <c r="E50" s="77" t="s">
        <v>109</v>
      </c>
      <c r="F50" s="36"/>
      <c r="G50" s="36"/>
      <c r="H50" s="2"/>
      <c r="I50" s="106"/>
      <c r="J50" s="2"/>
      <c r="K50" s="197"/>
      <c r="L50" s="57"/>
      <c r="M50" s="58"/>
      <c r="N50" s="58"/>
      <c r="O50" s="58"/>
      <c r="P50" s="58"/>
      <c r="Q50" s="58"/>
      <c r="R50" s="58"/>
      <c r="S50" s="58"/>
      <c r="T50" s="58"/>
      <c r="U50" s="58"/>
      <c r="V50" s="58"/>
      <c r="W50" s="58"/>
      <c r="X50" s="58"/>
      <c r="Y50" s="58"/>
    </row>
    <row r="51" spans="1:25" ht="15" thickBot="1" x14ac:dyDescent="0.4">
      <c r="A51" s="197"/>
      <c r="B51" s="2"/>
      <c r="C51" s="196" t="s">
        <v>23</v>
      </c>
      <c r="D51" s="196"/>
      <c r="E51" s="196"/>
      <c r="F51" s="196"/>
      <c r="G51" s="196"/>
      <c r="H51" s="2"/>
      <c r="I51" s="45" t="b">
        <f>IF(D7="Hypotrust Elan Plus",IF(F52&lt;0.2,"x",))</f>
        <v>0</v>
      </c>
      <c r="J51" s="2"/>
      <c r="K51" s="197"/>
      <c r="L51" s="57"/>
      <c r="M51" s="58"/>
      <c r="N51" s="58"/>
      <c r="O51" s="58"/>
      <c r="P51" s="58"/>
      <c r="Q51" s="58"/>
      <c r="R51" s="58"/>
      <c r="S51" s="58"/>
      <c r="T51" s="58"/>
      <c r="U51" s="58"/>
      <c r="V51" s="58"/>
      <c r="W51" s="58"/>
      <c r="X51" s="58"/>
      <c r="Y51" s="58"/>
    </row>
    <row r="52" spans="1:25" x14ac:dyDescent="0.35">
      <c r="A52" s="197"/>
      <c r="B52" s="2"/>
      <c r="C52" s="37" t="s">
        <v>24</v>
      </c>
      <c r="D52" s="38"/>
      <c r="E52" s="107" t="str">
        <f>IF(E25&gt;0.01,E21/E25,"")</f>
        <v/>
      </c>
      <c r="F52" s="108" t="str">
        <f>IF(F25&gt;0.01,F21/F25,"")</f>
        <v/>
      </c>
      <c r="G52" s="109" t="str">
        <f>IF(G25&gt;0.01,G21/G25,"")</f>
        <v/>
      </c>
      <c r="H52" s="2"/>
      <c r="I52" s="45" t="b">
        <f>IF(D7="Hypotrust Elan Plus",IF(G55&gt;0.499,"x",))</f>
        <v>0</v>
      </c>
      <c r="J52" s="2"/>
      <c r="K52" s="197"/>
      <c r="L52" s="57"/>
      <c r="M52" s="58"/>
      <c r="N52" s="58"/>
      <c r="O52" s="58"/>
      <c r="P52" s="58"/>
      <c r="Q52" s="58"/>
      <c r="R52" s="58"/>
      <c r="S52" s="58"/>
      <c r="T52" s="58"/>
      <c r="U52" s="58"/>
      <c r="V52" s="58"/>
      <c r="W52" s="58"/>
      <c r="X52" s="58"/>
      <c r="Y52" s="58"/>
    </row>
    <row r="53" spans="1:25" x14ac:dyDescent="0.35">
      <c r="A53" s="197"/>
      <c r="B53" s="2"/>
      <c r="C53" s="39" t="s">
        <v>81</v>
      </c>
      <c r="D53" s="40"/>
      <c r="E53" s="110" t="str">
        <f>IF(E25&gt;0.01,(E21+E22)/E25,"")</f>
        <v/>
      </c>
      <c r="F53" s="111" t="str">
        <f>IF(F25&gt;0.01,(F21+F22)/F25,"")</f>
        <v/>
      </c>
      <c r="G53" s="112" t="str">
        <f>IF(G25&gt;0.01,(G21+G22)/G25,"")</f>
        <v/>
      </c>
      <c r="H53" s="2"/>
      <c r="I53" s="45" t="b">
        <f>IF(D7="Hypotrust Elan Plus",IF(F55&gt;0.499,"x",))</f>
        <v>0</v>
      </c>
      <c r="J53" s="2"/>
      <c r="K53" s="197"/>
      <c r="L53" s="57"/>
      <c r="M53" s="58"/>
      <c r="N53" s="58"/>
      <c r="O53" s="58"/>
      <c r="P53" s="58"/>
      <c r="Q53" s="58"/>
      <c r="R53" s="58"/>
      <c r="S53" s="58"/>
      <c r="T53" s="58"/>
      <c r="U53" s="58"/>
      <c r="V53" s="58"/>
      <c r="W53" s="58"/>
      <c r="X53" s="58"/>
      <c r="Y53" s="58"/>
    </row>
    <row r="54" spans="1:25" x14ac:dyDescent="0.35">
      <c r="A54" s="197"/>
      <c r="B54" s="2"/>
      <c r="C54" s="39" t="s">
        <v>25</v>
      </c>
      <c r="D54" s="40"/>
      <c r="E54" s="113" t="str">
        <f>IF(E24&gt;0,(E16+E15+E17)/E24,"")</f>
        <v/>
      </c>
      <c r="F54" s="114" t="str">
        <f t="shared" ref="F54:G54" si="4">IF(F24&gt;0,(F16+F15+F17)/F24,"")</f>
        <v/>
      </c>
      <c r="G54" s="115" t="str">
        <f t="shared" si="4"/>
        <v/>
      </c>
      <c r="H54" s="2"/>
      <c r="I54" s="45" t="b">
        <f>IF(D7="Hypotrust Elan Plus",IF(E55&gt;0.499,"x",))</f>
        <v>0</v>
      </c>
      <c r="J54" s="2"/>
      <c r="K54" s="197"/>
      <c r="L54" s="57"/>
      <c r="M54" s="58"/>
      <c r="N54" s="58"/>
      <c r="O54" s="58"/>
      <c r="P54" s="58"/>
      <c r="Q54" s="58"/>
      <c r="R54" s="58"/>
      <c r="S54" s="58"/>
      <c r="T54" s="58"/>
      <c r="U54" s="58"/>
      <c r="V54" s="58"/>
      <c r="W54" s="58"/>
      <c r="X54" s="58"/>
      <c r="Y54" s="58"/>
    </row>
    <row r="55" spans="1:25" ht="15" thickBot="1" x14ac:dyDescent="0.4">
      <c r="A55" s="197"/>
      <c r="B55" s="2"/>
      <c r="C55" s="41" t="s">
        <v>28</v>
      </c>
      <c r="D55" s="42"/>
      <c r="E55" s="116" t="str">
        <f>IF(E24&gt;0.01,(E17+E15)/E24,"")</f>
        <v/>
      </c>
      <c r="F55" s="117" t="str">
        <f>IF(F24&gt;0.01,(F17+F15)/F24,"")</f>
        <v/>
      </c>
      <c r="G55" s="118" t="str">
        <f>IF(G24&gt;0.01,(G17+G15)/G24,"")</f>
        <v/>
      </c>
      <c r="H55" s="2"/>
      <c r="I55" s="119" t="b">
        <f>IF(E48&lt;&gt;E49,"x",IF(F48&lt;&gt;F49,"x",IF(G48&lt;&gt;G49,"x")))</f>
        <v>0</v>
      </c>
      <c r="J55" s="2"/>
      <c r="K55" s="197"/>
      <c r="L55" s="2"/>
      <c r="M55" s="58"/>
      <c r="N55" s="58"/>
      <c r="O55" s="58"/>
      <c r="P55" s="58"/>
      <c r="Q55" s="58"/>
      <c r="R55" s="58"/>
      <c r="S55" s="58"/>
      <c r="T55" s="58"/>
      <c r="U55" s="58"/>
      <c r="V55" s="58"/>
      <c r="W55" s="58"/>
      <c r="X55" s="58"/>
      <c r="Y55" s="58"/>
    </row>
    <row r="56" spans="1:25" x14ac:dyDescent="0.35">
      <c r="A56" s="197"/>
      <c r="B56" s="2"/>
      <c r="C56" s="5"/>
      <c r="D56" s="6"/>
      <c r="E56" s="7"/>
      <c r="F56" s="7"/>
      <c r="G56" s="8"/>
      <c r="H56" s="2"/>
      <c r="I56" s="106"/>
      <c r="J56" s="2"/>
      <c r="K56" s="197"/>
      <c r="L56" s="2"/>
      <c r="M56" s="58"/>
      <c r="N56" s="58"/>
      <c r="O56" s="58"/>
      <c r="P56" s="58"/>
      <c r="Q56" s="58"/>
      <c r="R56" s="58"/>
      <c r="S56" s="58"/>
      <c r="T56" s="58"/>
      <c r="U56" s="58"/>
      <c r="V56" s="58"/>
      <c r="W56" s="58"/>
      <c r="X56" s="58"/>
      <c r="Y56" s="58"/>
    </row>
    <row r="57" spans="1:25" ht="15" thickBot="1" x14ac:dyDescent="0.4">
      <c r="A57" s="197"/>
      <c r="B57" s="2"/>
      <c r="C57" s="227" t="s">
        <v>82</v>
      </c>
      <c r="D57" s="227"/>
      <c r="E57" s="227"/>
      <c r="F57" s="227"/>
      <c r="G57" s="227"/>
      <c r="H57" s="2"/>
      <c r="I57" s="45"/>
      <c r="J57" s="2"/>
      <c r="K57" s="197"/>
      <c r="L57" s="57"/>
      <c r="M57" s="58"/>
      <c r="N57" s="58"/>
      <c r="O57" s="58"/>
      <c r="P57" s="58"/>
      <c r="Q57" s="58"/>
      <c r="R57" s="58"/>
      <c r="S57" s="58"/>
      <c r="T57" s="58"/>
      <c r="U57" s="58"/>
      <c r="V57" s="58"/>
      <c r="W57" s="58"/>
      <c r="X57" s="58"/>
      <c r="Y57" s="58"/>
    </row>
    <row r="58" spans="1:25" x14ac:dyDescent="0.35">
      <c r="A58" s="197"/>
      <c r="B58" s="2"/>
      <c r="C58" s="89" t="s">
        <v>112</v>
      </c>
      <c r="D58" s="90"/>
      <c r="E58" s="91" t="s">
        <v>125</v>
      </c>
      <c r="F58" s="100"/>
      <c r="G58" s="98" t="str">
        <f>IF(F58="Ja","Bedrag:","")</f>
        <v/>
      </c>
      <c r="H58" s="223"/>
      <c r="I58" s="224"/>
      <c r="J58" s="2"/>
      <c r="K58" s="197"/>
      <c r="L58" s="57"/>
      <c r="M58" s="58"/>
      <c r="N58" s="58"/>
      <c r="O58" s="58"/>
      <c r="P58" s="58"/>
      <c r="Q58" s="58"/>
      <c r="R58" s="58"/>
      <c r="S58" s="58"/>
      <c r="T58" s="58"/>
      <c r="U58" s="58"/>
      <c r="V58" s="58"/>
      <c r="W58" s="58"/>
      <c r="X58" s="58"/>
      <c r="Y58" s="58"/>
    </row>
    <row r="59" spans="1:25" x14ac:dyDescent="0.35">
      <c r="A59" s="197"/>
      <c r="B59" s="2"/>
      <c r="C59" s="210" t="str">
        <f>IF(F58="Ja","Toelichting:"," ")</f>
        <v xml:space="preserve"> </v>
      </c>
      <c r="D59" s="214"/>
      <c r="E59" s="215"/>
      <c r="F59" s="215"/>
      <c r="G59" s="215"/>
      <c r="H59" s="215"/>
      <c r="I59" s="216"/>
      <c r="J59" s="2"/>
      <c r="K59" s="197"/>
      <c r="L59" s="57"/>
      <c r="M59" s="58"/>
      <c r="N59" s="58"/>
      <c r="O59" s="58"/>
      <c r="P59" s="58"/>
      <c r="Q59" s="58"/>
      <c r="R59" s="58"/>
      <c r="S59" s="58"/>
      <c r="T59" s="58"/>
      <c r="U59" s="58"/>
      <c r="V59" s="58"/>
      <c r="W59" s="58"/>
      <c r="X59" s="58"/>
      <c r="Y59" s="58"/>
    </row>
    <row r="60" spans="1:25" x14ac:dyDescent="0.35">
      <c r="A60" s="197"/>
      <c r="B60" s="2"/>
      <c r="C60" s="211"/>
      <c r="D60" s="217"/>
      <c r="E60" s="218"/>
      <c r="F60" s="218"/>
      <c r="G60" s="218"/>
      <c r="H60" s="218"/>
      <c r="I60" s="219"/>
      <c r="J60" s="2"/>
      <c r="K60" s="197"/>
      <c r="L60" s="57"/>
      <c r="M60" s="58"/>
      <c r="N60" s="58"/>
      <c r="O60" s="58"/>
      <c r="P60" s="58"/>
      <c r="Q60" s="58"/>
      <c r="R60" s="58"/>
      <c r="S60" s="58"/>
      <c r="T60" s="58"/>
      <c r="U60" s="58"/>
      <c r="V60" s="58"/>
      <c r="W60" s="58"/>
      <c r="X60" s="58"/>
      <c r="Y60" s="58"/>
    </row>
    <row r="61" spans="1:25" ht="15" customHeight="1" x14ac:dyDescent="0.35">
      <c r="A61" s="197"/>
      <c r="B61" s="2"/>
      <c r="C61" s="92" t="s">
        <v>84</v>
      </c>
      <c r="D61" s="93"/>
      <c r="E61" s="94" t="s">
        <v>125</v>
      </c>
      <c r="F61" s="99"/>
      <c r="G61" s="97" t="str">
        <f>IF(F61="Ja","Bedrag:","")</f>
        <v/>
      </c>
      <c r="H61" s="225"/>
      <c r="I61" s="226"/>
      <c r="J61" s="2"/>
      <c r="K61" s="197"/>
      <c r="L61" s="57"/>
      <c r="M61" s="58"/>
      <c r="N61" s="58"/>
      <c r="O61" s="58"/>
      <c r="P61" s="58"/>
      <c r="Q61" s="58"/>
      <c r="R61" s="58"/>
      <c r="S61" s="58"/>
      <c r="T61" s="58"/>
      <c r="U61" s="58"/>
      <c r="V61" s="58"/>
      <c r="W61" s="58"/>
      <c r="X61" s="58"/>
      <c r="Y61" s="58"/>
    </row>
    <row r="62" spans="1:25" x14ac:dyDescent="0.35">
      <c r="A62" s="197"/>
      <c r="B62" s="2"/>
      <c r="C62" s="95" t="str">
        <f>IF(F61="Ja","Toelichting:"," ")</f>
        <v xml:space="preserve"> </v>
      </c>
      <c r="D62" s="217"/>
      <c r="E62" s="218"/>
      <c r="F62" s="218"/>
      <c r="G62" s="218"/>
      <c r="H62" s="218"/>
      <c r="I62" s="219"/>
      <c r="J62" s="2"/>
      <c r="K62" s="197"/>
      <c r="L62" s="57"/>
      <c r="M62" s="58"/>
      <c r="N62" s="58"/>
      <c r="O62" s="58"/>
      <c r="P62" s="58"/>
      <c r="Q62" s="58"/>
      <c r="R62" s="58"/>
      <c r="S62" s="58"/>
      <c r="T62" s="58"/>
      <c r="U62" s="58"/>
      <c r="V62" s="58"/>
      <c r="W62" s="58"/>
      <c r="X62" s="58"/>
      <c r="Y62" s="58"/>
    </row>
    <row r="63" spans="1:25" ht="15" thickBot="1" x14ac:dyDescent="0.4">
      <c r="A63" s="197"/>
      <c r="B63" s="2"/>
      <c r="C63" s="96"/>
      <c r="D63" s="220"/>
      <c r="E63" s="221"/>
      <c r="F63" s="221"/>
      <c r="G63" s="221"/>
      <c r="H63" s="221"/>
      <c r="I63" s="222"/>
      <c r="J63" s="2"/>
      <c r="K63" s="197"/>
      <c r="L63" s="57"/>
      <c r="M63" s="58"/>
      <c r="N63" s="58"/>
      <c r="O63" s="58"/>
      <c r="P63" s="58"/>
      <c r="Q63" s="58"/>
      <c r="R63" s="58"/>
      <c r="S63" s="58"/>
      <c r="T63" s="58"/>
      <c r="U63" s="58"/>
      <c r="V63" s="58"/>
      <c r="W63" s="58"/>
      <c r="X63" s="58"/>
      <c r="Y63" s="58"/>
    </row>
    <row r="64" spans="1:25" x14ac:dyDescent="0.35">
      <c r="A64" s="197"/>
      <c r="B64" s="2"/>
      <c r="C64" s="5"/>
      <c r="D64" s="6"/>
      <c r="E64" s="7"/>
      <c r="F64" s="7"/>
      <c r="G64" s="8"/>
      <c r="H64" s="2"/>
      <c r="I64" s="2"/>
      <c r="J64" s="2"/>
      <c r="K64" s="197"/>
      <c r="L64" s="57"/>
      <c r="M64" s="58"/>
      <c r="N64" s="58"/>
      <c r="O64" s="58"/>
      <c r="P64" s="58"/>
      <c r="Q64" s="58"/>
      <c r="R64" s="58"/>
      <c r="S64" s="58"/>
      <c r="T64" s="58"/>
      <c r="U64" s="58"/>
      <c r="V64" s="58"/>
      <c r="W64" s="58"/>
      <c r="X64" s="58"/>
      <c r="Y64" s="58"/>
    </row>
    <row r="65" spans="1:25" ht="15" thickBot="1" x14ac:dyDescent="0.4">
      <c r="A65" s="197"/>
      <c r="B65" s="2"/>
      <c r="C65" s="5" t="s">
        <v>50</v>
      </c>
      <c r="D65" s="44" t="str">
        <f>IF(AND(G52&lt;20%,G53&gt;20%),"(Toelichting Solvabiliteit verplicht: akkoord/niet akkoord)","")</f>
        <v/>
      </c>
      <c r="E65" s="7"/>
      <c r="F65" s="7"/>
      <c r="G65" s="8"/>
      <c r="H65" s="2"/>
      <c r="I65" s="2"/>
      <c r="J65" s="2"/>
      <c r="K65" s="197"/>
      <c r="L65" s="2"/>
      <c r="M65" s="58"/>
      <c r="N65" s="58"/>
      <c r="O65" s="58"/>
      <c r="P65" s="58"/>
      <c r="Q65" s="58"/>
      <c r="R65" s="58"/>
      <c r="S65" s="58"/>
      <c r="T65" s="58"/>
      <c r="U65" s="58"/>
      <c r="V65" s="58"/>
      <c r="W65" s="58"/>
      <c r="X65" s="58"/>
      <c r="Y65" s="58"/>
    </row>
    <row r="66" spans="1:25" x14ac:dyDescent="0.35">
      <c r="A66" s="197"/>
      <c r="B66" s="2"/>
      <c r="C66" s="185"/>
      <c r="D66" s="186"/>
      <c r="E66" s="186"/>
      <c r="F66" s="186"/>
      <c r="G66" s="186"/>
      <c r="H66" s="186"/>
      <c r="I66" s="187"/>
      <c r="J66" s="84"/>
      <c r="K66" s="197"/>
      <c r="L66" s="57"/>
      <c r="M66" s="58"/>
      <c r="N66" s="58"/>
      <c r="O66" s="58"/>
      <c r="P66" s="58"/>
      <c r="Q66" s="58"/>
      <c r="R66" s="58"/>
      <c r="S66" s="58"/>
      <c r="T66" s="58"/>
      <c r="U66" s="58"/>
      <c r="V66" s="58"/>
      <c r="W66" s="58"/>
      <c r="X66" s="58"/>
      <c r="Y66" s="58"/>
    </row>
    <row r="67" spans="1:25" x14ac:dyDescent="0.35">
      <c r="A67" s="197"/>
      <c r="B67" s="2"/>
      <c r="C67" s="188"/>
      <c r="D67" s="189"/>
      <c r="E67" s="189"/>
      <c r="F67" s="189"/>
      <c r="G67" s="189"/>
      <c r="H67" s="189"/>
      <c r="I67" s="190"/>
      <c r="J67" s="84"/>
      <c r="K67" s="197"/>
      <c r="L67" s="57"/>
      <c r="M67" s="58"/>
      <c r="N67" s="58"/>
      <c r="O67" s="58"/>
      <c r="P67" s="58"/>
      <c r="Q67" s="58"/>
      <c r="R67" s="58"/>
      <c r="S67" s="58"/>
      <c r="T67" s="58"/>
      <c r="U67" s="58"/>
      <c r="V67" s="58"/>
      <c r="W67" s="58"/>
      <c r="X67" s="58"/>
      <c r="Y67" s="58"/>
    </row>
    <row r="68" spans="1:25" x14ac:dyDescent="0.35">
      <c r="A68" s="197"/>
      <c r="B68" s="2"/>
      <c r="C68" s="188"/>
      <c r="D68" s="189"/>
      <c r="E68" s="189"/>
      <c r="F68" s="189"/>
      <c r="G68" s="189"/>
      <c r="H68" s="189"/>
      <c r="I68" s="190"/>
      <c r="J68" s="84"/>
      <c r="K68" s="197"/>
      <c r="L68" s="2"/>
      <c r="M68" s="58"/>
      <c r="N68" s="58"/>
      <c r="O68" s="58"/>
      <c r="P68" s="58"/>
      <c r="Q68" s="58"/>
      <c r="R68" s="58"/>
      <c r="S68" s="58"/>
      <c r="T68" s="58"/>
      <c r="U68" s="58"/>
      <c r="V68" s="58"/>
      <c r="W68" s="58"/>
      <c r="X68" s="58"/>
      <c r="Y68" s="58"/>
    </row>
    <row r="69" spans="1:25" ht="15" thickBot="1" x14ac:dyDescent="0.4">
      <c r="A69" s="197"/>
      <c r="B69" s="1"/>
      <c r="C69" s="191"/>
      <c r="D69" s="192"/>
      <c r="E69" s="192"/>
      <c r="F69" s="192"/>
      <c r="G69" s="192"/>
      <c r="H69" s="192"/>
      <c r="I69" s="193"/>
      <c r="J69" s="84"/>
      <c r="K69" s="197"/>
      <c r="L69" s="76"/>
      <c r="M69" s="76"/>
      <c r="N69" s="58"/>
      <c r="O69" s="58"/>
      <c r="P69" s="58"/>
      <c r="Q69" s="58"/>
      <c r="R69" s="58"/>
      <c r="S69" s="58"/>
      <c r="T69" s="58"/>
      <c r="U69" s="58"/>
      <c r="V69" s="58"/>
      <c r="W69" s="58"/>
      <c r="X69" s="58"/>
      <c r="Y69" s="58"/>
    </row>
    <row r="70" spans="1:25" x14ac:dyDescent="0.35">
      <c r="A70" s="197"/>
      <c r="B70" s="1"/>
      <c r="C70" s="209" t="s">
        <v>115</v>
      </c>
      <c r="D70" s="209"/>
      <c r="E70" s="209"/>
      <c r="F70" s="209"/>
      <c r="G70" s="209"/>
      <c r="H70" s="209"/>
      <c r="I70" s="209"/>
      <c r="J70" s="56"/>
      <c r="K70" s="197"/>
      <c r="L70" s="76"/>
      <c r="M70" s="76"/>
      <c r="N70" s="58"/>
      <c r="O70" s="58"/>
      <c r="P70" s="58"/>
      <c r="Q70" s="58"/>
      <c r="R70" s="58"/>
      <c r="S70" s="58"/>
      <c r="T70" s="58"/>
      <c r="U70" s="58"/>
      <c r="V70" s="58"/>
      <c r="W70" s="58"/>
      <c r="X70" s="58"/>
      <c r="Y70" s="58"/>
    </row>
    <row r="71" spans="1:25" x14ac:dyDescent="0.35">
      <c r="A71" s="197"/>
      <c r="B71" s="1"/>
      <c r="C71" s="209" t="s">
        <v>74</v>
      </c>
      <c r="D71" s="209"/>
      <c r="E71" s="209"/>
      <c r="F71" s="209"/>
      <c r="G71" s="209"/>
      <c r="H71" s="209"/>
      <c r="I71" s="209"/>
      <c r="J71" s="56"/>
      <c r="K71" s="197"/>
      <c r="L71" s="76"/>
      <c r="M71" s="76"/>
      <c r="N71" s="58"/>
      <c r="O71" s="58"/>
      <c r="P71" s="58"/>
      <c r="Q71" s="58"/>
      <c r="R71" s="58"/>
      <c r="S71" s="58"/>
      <c r="T71" s="58"/>
      <c r="U71" s="58"/>
      <c r="V71" s="58"/>
      <c r="W71" s="58"/>
      <c r="X71" s="58"/>
      <c r="Y71" s="58"/>
    </row>
    <row r="72" spans="1:25" x14ac:dyDescent="0.35">
      <c r="A72" s="197"/>
      <c r="B72" s="1"/>
      <c r="C72" s="1"/>
      <c r="D72" s="1"/>
      <c r="E72" s="1"/>
      <c r="F72" s="1"/>
      <c r="G72" s="1"/>
      <c r="H72" s="1"/>
      <c r="I72" s="1"/>
      <c r="J72" s="2"/>
      <c r="K72" s="197"/>
      <c r="L72" s="57"/>
      <c r="M72" s="58"/>
      <c r="N72" s="58"/>
      <c r="O72" s="58"/>
      <c r="P72" s="58"/>
      <c r="Q72" s="58"/>
      <c r="R72" s="58"/>
      <c r="S72" s="58"/>
      <c r="T72" s="58"/>
      <c r="U72" s="58"/>
      <c r="V72" s="58"/>
      <c r="W72" s="58"/>
      <c r="X72" s="58"/>
      <c r="Y72" s="58"/>
    </row>
    <row r="73" spans="1:25" x14ac:dyDescent="0.35">
      <c r="A73" s="197"/>
      <c r="B73" s="197"/>
      <c r="C73" s="197"/>
      <c r="D73" s="197"/>
      <c r="E73" s="197"/>
      <c r="F73" s="197"/>
      <c r="G73" s="197"/>
      <c r="H73" s="197"/>
      <c r="I73" s="197"/>
      <c r="J73" s="197"/>
      <c r="K73" s="197"/>
      <c r="L73" s="57"/>
      <c r="M73" s="58"/>
      <c r="N73" s="58"/>
      <c r="O73" s="58"/>
      <c r="P73" s="58"/>
      <c r="Q73" s="58"/>
      <c r="R73" s="58"/>
      <c r="S73" s="58"/>
      <c r="T73" s="58"/>
      <c r="U73" s="58"/>
      <c r="V73" s="58"/>
      <c r="W73" s="58"/>
      <c r="X73" s="58"/>
      <c r="Y73" s="58"/>
    </row>
    <row r="74" spans="1:25" x14ac:dyDescent="0.35">
      <c r="B74" s="1"/>
      <c r="C74" s="1"/>
      <c r="D74" s="1"/>
      <c r="E74" s="1"/>
      <c r="F74" s="1"/>
      <c r="G74" s="1"/>
      <c r="H74" s="1"/>
      <c r="I74" s="1"/>
      <c r="J74" s="1"/>
      <c r="K74" s="1"/>
      <c r="L74" s="2"/>
      <c r="M74" s="1"/>
      <c r="N74" s="1"/>
      <c r="O74" s="1"/>
      <c r="P74" s="1"/>
    </row>
    <row r="75" spans="1:25" x14ac:dyDescent="0.35">
      <c r="B75" s="1"/>
      <c r="C75" s="1"/>
      <c r="D75" s="1"/>
      <c r="E75" s="1"/>
      <c r="F75" s="1"/>
      <c r="G75" s="1"/>
      <c r="H75" s="1"/>
      <c r="I75" s="1"/>
      <c r="J75" s="1"/>
      <c r="K75" s="1"/>
      <c r="L75" s="2"/>
      <c r="M75" s="1"/>
      <c r="N75" s="1"/>
      <c r="O75" s="1"/>
      <c r="P75" s="1"/>
    </row>
    <row r="76" spans="1:25" x14ac:dyDescent="0.35">
      <c r="B76" s="1"/>
      <c r="C76" s="1"/>
      <c r="D76" s="1"/>
      <c r="E76" s="1"/>
      <c r="F76" s="1"/>
      <c r="G76" s="1"/>
      <c r="H76" s="1"/>
      <c r="I76" s="1"/>
      <c r="J76" s="1"/>
      <c r="K76" s="1"/>
      <c r="L76" s="2"/>
      <c r="M76" s="1"/>
      <c r="N76" s="1"/>
      <c r="O76" s="1"/>
      <c r="P76" s="1"/>
    </row>
    <row r="77" spans="1:25" x14ac:dyDescent="0.35">
      <c r="B77" s="1"/>
      <c r="C77" s="1"/>
      <c r="D77" s="1"/>
      <c r="E77" s="1"/>
      <c r="F77" s="1"/>
      <c r="G77" s="1"/>
      <c r="H77" s="1"/>
      <c r="I77" s="1"/>
      <c r="J77" s="1"/>
      <c r="K77" s="1"/>
      <c r="L77" s="2"/>
      <c r="M77" s="1"/>
      <c r="N77" s="1"/>
      <c r="O77" s="1"/>
      <c r="P77" s="1"/>
    </row>
    <row r="78" spans="1:25" x14ac:dyDescent="0.35">
      <c r="B78" s="1"/>
      <c r="C78" s="1"/>
      <c r="D78" s="1"/>
      <c r="E78" s="1"/>
      <c r="F78" s="1"/>
      <c r="G78" s="1"/>
      <c r="H78" s="1"/>
      <c r="I78" s="1"/>
      <c r="J78" s="1"/>
      <c r="K78" s="1"/>
      <c r="L78" s="2"/>
      <c r="M78" s="1"/>
      <c r="N78" s="1"/>
      <c r="O78" s="1"/>
      <c r="P78" s="1"/>
    </row>
    <row r="79" spans="1:25" x14ac:dyDescent="0.35">
      <c r="B79" s="1"/>
      <c r="C79" s="1"/>
      <c r="D79" s="1"/>
      <c r="E79" s="1"/>
      <c r="F79" s="1"/>
      <c r="G79" s="1"/>
      <c r="H79" s="1"/>
      <c r="I79" s="1"/>
      <c r="J79" s="1"/>
      <c r="K79" s="1"/>
      <c r="L79" s="2"/>
      <c r="M79" s="1"/>
      <c r="N79" s="1"/>
      <c r="O79" s="1"/>
      <c r="P79" s="1"/>
    </row>
    <row r="80" spans="1:25" x14ac:dyDescent="0.35">
      <c r="B80" s="1"/>
      <c r="C80" s="1"/>
      <c r="D80" s="1"/>
      <c r="E80" s="1"/>
      <c r="F80" s="1"/>
      <c r="G80" s="1"/>
      <c r="H80" s="1"/>
      <c r="I80" s="1"/>
      <c r="J80" s="1"/>
      <c r="K80" s="1"/>
      <c r="L80" s="2"/>
      <c r="M80" s="1"/>
      <c r="N80" s="1"/>
      <c r="O80" s="1"/>
      <c r="P80" s="1"/>
    </row>
    <row r="81" spans="2:16" x14ac:dyDescent="0.35">
      <c r="B81" s="1"/>
      <c r="C81" s="1"/>
      <c r="D81" s="1"/>
      <c r="E81" s="1"/>
      <c r="F81" s="1"/>
      <c r="G81" s="1"/>
      <c r="H81" s="1"/>
      <c r="I81" s="1"/>
      <c r="J81" s="1"/>
      <c r="K81" s="1"/>
      <c r="L81" s="2"/>
      <c r="M81" s="1"/>
      <c r="N81" s="1"/>
      <c r="O81" s="1"/>
      <c r="P81" s="1"/>
    </row>
    <row r="82" spans="2:16" x14ac:dyDescent="0.35">
      <c r="B82" s="1"/>
      <c r="C82" s="1"/>
      <c r="D82" s="1"/>
      <c r="E82" s="1"/>
      <c r="F82" s="1"/>
      <c r="G82" s="1"/>
      <c r="H82" s="1"/>
      <c r="I82" s="1"/>
      <c r="J82" s="1"/>
      <c r="K82" s="1"/>
      <c r="L82" s="2"/>
      <c r="M82" s="1"/>
      <c r="N82" s="1"/>
      <c r="O82" s="1"/>
      <c r="P82" s="1"/>
    </row>
    <row r="83" spans="2:16" x14ac:dyDescent="0.35">
      <c r="B83" s="1"/>
      <c r="C83" s="1"/>
      <c r="D83" s="1"/>
      <c r="E83" s="1"/>
      <c r="F83" s="1"/>
      <c r="G83" s="1"/>
      <c r="H83" s="1"/>
      <c r="I83" s="1"/>
      <c r="J83" s="1"/>
      <c r="K83" s="1"/>
      <c r="L83" s="2"/>
      <c r="M83" s="1"/>
      <c r="N83" s="1"/>
      <c r="O83" s="1"/>
      <c r="P83" s="1"/>
    </row>
    <row r="84" spans="2:16" x14ac:dyDescent="0.35">
      <c r="B84" s="1"/>
      <c r="C84" s="1"/>
      <c r="D84" s="1"/>
      <c r="E84" s="1"/>
      <c r="F84" s="1"/>
      <c r="G84" s="1"/>
      <c r="H84" s="1"/>
      <c r="I84" s="1"/>
      <c r="J84" s="1"/>
      <c r="K84" s="1"/>
      <c r="L84" s="2"/>
      <c r="M84" s="1"/>
      <c r="N84" s="1"/>
      <c r="O84" s="1"/>
      <c r="P84" s="1"/>
    </row>
    <row r="85" spans="2:16" x14ac:dyDescent="0.35">
      <c r="B85" s="1"/>
      <c r="C85" s="1"/>
      <c r="D85" s="1"/>
      <c r="E85" s="1"/>
      <c r="F85" s="1"/>
      <c r="G85" s="1"/>
      <c r="H85" s="1"/>
      <c r="I85" s="1"/>
      <c r="J85" s="1"/>
      <c r="K85" s="1"/>
      <c r="L85" s="2"/>
      <c r="M85" s="1"/>
      <c r="N85" s="1"/>
      <c r="O85" s="1"/>
      <c r="P85" s="1"/>
    </row>
    <row r="86" spans="2:16" x14ac:dyDescent="0.35">
      <c r="B86" s="1"/>
      <c r="C86" s="1"/>
      <c r="D86" s="1"/>
      <c r="E86" s="1"/>
      <c r="F86" s="1"/>
      <c r="G86" s="1"/>
      <c r="H86" s="1"/>
      <c r="I86" s="1"/>
      <c r="J86" s="1"/>
      <c r="K86" s="1"/>
      <c r="L86" s="2"/>
      <c r="M86" s="1"/>
      <c r="N86" s="1"/>
      <c r="O86" s="1"/>
      <c r="P86" s="1"/>
    </row>
    <row r="87" spans="2:16" x14ac:dyDescent="0.35">
      <c r="B87" s="1"/>
      <c r="C87" s="1"/>
      <c r="D87" s="1"/>
      <c r="E87" s="1"/>
      <c r="F87" s="1"/>
      <c r="G87" s="1"/>
      <c r="H87" s="1"/>
      <c r="I87" s="1"/>
      <c r="J87" s="1"/>
      <c r="K87" s="1"/>
      <c r="L87" s="2"/>
      <c r="M87" s="1"/>
      <c r="N87" s="1"/>
      <c r="O87" s="1"/>
      <c r="P87" s="1"/>
    </row>
    <row r="88" spans="2:16" x14ac:dyDescent="0.35">
      <c r="B88" s="1"/>
      <c r="C88" s="1"/>
      <c r="D88" s="1"/>
      <c r="E88" s="1"/>
      <c r="F88" s="1"/>
      <c r="G88" s="1"/>
      <c r="H88" s="1"/>
      <c r="I88" s="1"/>
      <c r="J88" s="1"/>
      <c r="K88" s="1"/>
      <c r="L88" s="2"/>
      <c r="M88" s="1"/>
      <c r="N88" s="1"/>
      <c r="O88" s="1"/>
      <c r="P88" s="1"/>
    </row>
    <row r="89" spans="2:16" x14ac:dyDescent="0.35">
      <c r="B89" s="1"/>
      <c r="C89" s="1"/>
      <c r="D89" s="1"/>
      <c r="E89" s="1"/>
      <c r="F89" s="1"/>
      <c r="G89" s="1"/>
      <c r="H89" s="1"/>
      <c r="I89" s="1"/>
      <c r="J89" s="1"/>
      <c r="K89" s="1"/>
      <c r="L89" s="2"/>
      <c r="M89" s="1"/>
      <c r="N89" s="1"/>
      <c r="O89" s="1"/>
      <c r="P89" s="1"/>
    </row>
    <row r="90" spans="2:16" x14ac:dyDescent="0.35">
      <c r="B90" s="1"/>
      <c r="C90" s="1"/>
      <c r="D90" s="1"/>
      <c r="E90" s="1"/>
      <c r="F90" s="1"/>
      <c r="G90" s="1"/>
      <c r="H90" s="1"/>
      <c r="I90" s="1"/>
      <c r="J90" s="1"/>
      <c r="K90" s="1"/>
      <c r="L90" s="2"/>
      <c r="M90" s="1"/>
      <c r="N90" s="1"/>
      <c r="O90" s="1"/>
      <c r="P90" s="1"/>
    </row>
    <row r="91" spans="2:16" x14ac:dyDescent="0.35">
      <c r="B91" s="1"/>
      <c r="C91" s="1"/>
      <c r="D91" s="1"/>
      <c r="E91" s="1"/>
      <c r="F91" s="1"/>
      <c r="G91" s="1"/>
      <c r="H91" s="1"/>
      <c r="I91" s="1"/>
      <c r="J91" s="1"/>
      <c r="K91" s="1"/>
      <c r="L91" s="2"/>
      <c r="M91" s="1"/>
      <c r="N91" s="1"/>
      <c r="O91" s="1"/>
      <c r="P91" s="1"/>
    </row>
    <row r="92" spans="2:16" x14ac:dyDescent="0.35">
      <c r="B92" s="1"/>
      <c r="C92" s="1"/>
      <c r="D92" s="1"/>
      <c r="E92" s="1"/>
      <c r="F92" s="1"/>
      <c r="G92" s="1"/>
      <c r="H92" s="1"/>
      <c r="I92" s="1"/>
      <c r="J92" s="1"/>
      <c r="K92" s="1"/>
      <c r="L92" s="2"/>
      <c r="M92" s="1"/>
      <c r="N92" s="1"/>
      <c r="O92" s="1"/>
      <c r="P92" s="1"/>
    </row>
    <row r="93" spans="2:16" x14ac:dyDescent="0.35">
      <c r="B93" s="1"/>
      <c r="C93" s="1"/>
      <c r="D93" s="1"/>
      <c r="E93" s="1"/>
      <c r="F93" s="1"/>
      <c r="G93" s="1"/>
      <c r="H93" s="1"/>
      <c r="I93" s="1"/>
      <c r="J93" s="1"/>
      <c r="K93" s="1"/>
      <c r="L93" s="2"/>
      <c r="M93" s="1"/>
      <c r="N93" s="1"/>
      <c r="O93" s="1"/>
      <c r="P93" s="1"/>
    </row>
    <row r="94" spans="2:16" x14ac:dyDescent="0.35">
      <c r="B94" s="1"/>
      <c r="C94" s="1"/>
      <c r="D94" s="1"/>
      <c r="E94" s="1"/>
      <c r="F94" s="1"/>
      <c r="G94" s="1"/>
      <c r="H94" s="1"/>
      <c r="I94" s="1"/>
      <c r="J94" s="1"/>
      <c r="K94" s="1"/>
      <c r="L94" s="2"/>
      <c r="M94" s="1"/>
      <c r="N94" s="1"/>
      <c r="O94" s="1"/>
      <c r="P94" s="1"/>
    </row>
    <row r="95" spans="2:16" x14ac:dyDescent="0.35">
      <c r="B95" s="1"/>
      <c r="C95" s="1"/>
      <c r="D95" s="1"/>
      <c r="E95" s="1"/>
      <c r="F95" s="1"/>
      <c r="G95" s="1"/>
      <c r="H95" s="1"/>
      <c r="I95" s="1"/>
      <c r="J95" s="1"/>
      <c r="K95" s="1"/>
      <c r="L95" s="2"/>
      <c r="M95" s="1"/>
      <c r="N95" s="1"/>
      <c r="O95" s="1"/>
      <c r="P95" s="1"/>
    </row>
  </sheetData>
  <sheetProtection algorithmName="SHA-512" hashValue="3xftAJD58H7uU0JzE7dWuR+bbMm4UCEgyGMRXGWQJv3/YC70w1aOdaGIL/uDPvPXNo0sMFLclKVJIg23jJxEzw==" saltValue="r5VVp2eiYMRPpUGr73b1HA==" spinCount="100000" sheet="1" objects="1" selectLockedCells="1"/>
  <dataConsolidate/>
  <mergeCells count="73">
    <mergeCell ref="C27:G27"/>
    <mergeCell ref="C20:G20"/>
    <mergeCell ref="C12:G12"/>
    <mergeCell ref="H12:I12"/>
    <mergeCell ref="C37:D37"/>
    <mergeCell ref="C13:D13"/>
    <mergeCell ref="C15:D15"/>
    <mergeCell ref="C16:D16"/>
    <mergeCell ref="C36:D36"/>
    <mergeCell ref="D59:I60"/>
    <mergeCell ref="D62:I63"/>
    <mergeCell ref="H58:I58"/>
    <mergeCell ref="H61:I61"/>
    <mergeCell ref="C57:G57"/>
    <mergeCell ref="A1:K1"/>
    <mergeCell ref="K2:K72"/>
    <mergeCell ref="A2:A72"/>
    <mergeCell ref="A73:K73"/>
    <mergeCell ref="G6:I8"/>
    <mergeCell ref="E4:F8"/>
    <mergeCell ref="C71:I71"/>
    <mergeCell ref="C70:I70"/>
    <mergeCell ref="H14:I14"/>
    <mergeCell ref="C14:D14"/>
    <mergeCell ref="C59:C60"/>
    <mergeCell ref="C41:D41"/>
    <mergeCell ref="C47:D47"/>
    <mergeCell ref="C17:D17"/>
    <mergeCell ref="C44:D44"/>
    <mergeCell ref="C45:D45"/>
    <mergeCell ref="C66:I69"/>
    <mergeCell ref="H21:I21"/>
    <mergeCell ref="H22:I22"/>
    <mergeCell ref="H23:I23"/>
    <mergeCell ref="H24:I24"/>
    <mergeCell ref="H28:I28"/>
    <mergeCell ref="H25:I25"/>
    <mergeCell ref="H31:I31"/>
    <mergeCell ref="H38:I38"/>
    <mergeCell ref="C22:D22"/>
    <mergeCell ref="C23:D23"/>
    <mergeCell ref="C24:D24"/>
    <mergeCell ref="C28:D28"/>
    <mergeCell ref="C21:D21"/>
    <mergeCell ref="C34:D34"/>
    <mergeCell ref="C51:G51"/>
    <mergeCell ref="C43:G43"/>
    <mergeCell ref="C49:D49"/>
    <mergeCell ref="C46:D46"/>
    <mergeCell ref="H37:I37"/>
    <mergeCell ref="H10:I10"/>
    <mergeCell ref="H13:I13"/>
    <mergeCell ref="H15:I15"/>
    <mergeCell ref="H16:I16"/>
    <mergeCell ref="H17:I17"/>
    <mergeCell ref="H18:I18"/>
    <mergeCell ref="C40:D40"/>
    <mergeCell ref="C29:D29"/>
    <mergeCell ref="C30:D30"/>
    <mergeCell ref="C33:D33"/>
    <mergeCell ref="C48:D48"/>
    <mergeCell ref="C39:G39"/>
    <mergeCell ref="H11:I11"/>
    <mergeCell ref="H3:I3"/>
    <mergeCell ref="H40:I40"/>
    <mergeCell ref="H41:I41"/>
    <mergeCell ref="H29:I29"/>
    <mergeCell ref="H30:I30"/>
    <mergeCell ref="H33:I33"/>
    <mergeCell ref="H34:I34"/>
    <mergeCell ref="H36:I36"/>
    <mergeCell ref="H4:I4"/>
    <mergeCell ref="H5:I5"/>
  </mergeCells>
  <conditionalFormatting sqref="E54:F55">
    <cfRule type="cellIs" priority="9" operator="lessThan">
      <formula>1</formula>
    </cfRule>
    <cfRule type="cellIs" dxfId="10" priority="5" operator="lessThan">
      <formula>1</formula>
    </cfRule>
  </conditionalFormatting>
  <conditionalFormatting sqref="E52:F53">
    <cfRule type="cellIs" dxfId="9" priority="8" operator="lessThan">
      <formula>0.2</formula>
    </cfRule>
  </conditionalFormatting>
  <conditionalFormatting sqref="G54:G55">
    <cfRule type="cellIs" dxfId="8" priority="7" operator="lessThan">
      <formula>1</formula>
    </cfRule>
  </conditionalFormatting>
  <conditionalFormatting sqref="G52:G53">
    <cfRule type="cellIs" dxfId="7" priority="6" operator="lessThan">
      <formula>0.2</formula>
    </cfRule>
  </conditionalFormatting>
  <conditionalFormatting sqref="F52:F53">
    <cfRule type="expression" dxfId="6" priority="4">
      <formula>$I$51="X"</formula>
    </cfRule>
  </conditionalFormatting>
  <conditionalFormatting sqref="G55">
    <cfRule type="expression" dxfId="5" priority="3">
      <formula>$I$52="X"</formula>
    </cfRule>
  </conditionalFormatting>
  <conditionalFormatting sqref="F55">
    <cfRule type="expression" dxfId="4" priority="2">
      <formula>$I$53="X"</formula>
    </cfRule>
  </conditionalFormatting>
  <conditionalFormatting sqref="E55">
    <cfRule type="expression" dxfId="3" priority="1">
      <formula>$I$54="X"</formula>
    </cfRule>
  </conditionalFormatting>
  <dataValidations count="5">
    <dataValidation type="list" allowBlank="1" showInputMessage="1" showErrorMessage="1" sqref="D7" xr:uid="{00000000-0002-0000-0000-000000000000}">
      <formula1>Label</formula1>
    </dataValidation>
    <dataValidation type="list" allowBlank="1" showInputMessage="1" showErrorMessage="1" sqref="E10" xr:uid="{00000000-0002-0000-0000-000001000000}">
      <formula1>Jaartal</formula1>
    </dataValidation>
    <dataValidation type="list" allowBlank="1" showInputMessage="1" showErrorMessage="1" sqref="F58 F61" xr:uid="{00000000-0002-0000-0000-000002000000}">
      <formula1>Ja_Nee</formula1>
    </dataValidation>
    <dataValidation type="list" allowBlank="1" showInputMessage="1" showErrorMessage="1" sqref="H5:I5" xr:uid="{00000000-0002-0000-0000-000003000000}">
      <formula1>Rechtsvorm</formula1>
    </dataValidation>
    <dataValidation type="list" allowBlank="1" showInputMessage="1" showErrorMessage="1" sqref="H4:I4" xr:uid="{00000000-0002-0000-0000-000004000000}">
      <formula1>NHG</formula1>
    </dataValidation>
  </dataValidations>
  <pageMargins left="0.7" right="0.7" top="0.75" bottom="0.75" header="0.3" footer="0.3"/>
  <pageSetup paperSize="9" scale="71" orientation="portrait" r:id="rId1"/>
  <colBreaks count="1" manualBreakCount="1">
    <brk id="11"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5"/>
  <dimension ref="A1:M21"/>
  <sheetViews>
    <sheetView workbookViewId="0">
      <selection activeCell="L3" sqref="L3"/>
    </sheetView>
  </sheetViews>
  <sheetFormatPr defaultColWidth="9.1796875" defaultRowHeight="14.5" x14ac:dyDescent="0.35"/>
  <cols>
    <col min="1" max="1" width="3.26953125" style="63" customWidth="1"/>
    <col min="2" max="2" width="4.453125" style="63" customWidth="1"/>
    <col min="3" max="3" width="38.1796875" style="63" customWidth="1"/>
    <col min="4" max="4" width="4.7265625" style="63" customWidth="1"/>
    <col min="5" max="5" width="1.1796875" style="63" customWidth="1"/>
    <col min="6" max="6" width="4.7265625" style="63" customWidth="1"/>
    <col min="7" max="7" width="3" style="63" customWidth="1"/>
    <col min="8" max="8" width="4.7265625" style="63" customWidth="1"/>
    <col min="9" max="9" width="1.26953125" style="63" customWidth="1"/>
    <col min="10" max="10" width="5.453125" style="63" customWidth="1"/>
    <col min="11" max="11" width="3.7265625" style="63" customWidth="1"/>
    <col min="12" max="12" width="9.1796875" style="63"/>
    <col min="13" max="13" width="3.26953125" style="63" customWidth="1"/>
    <col min="14" max="16384" width="9.1796875" style="63"/>
  </cols>
  <sheetData>
    <row r="1" spans="1:13" ht="15" thickBot="1" x14ac:dyDescent="0.4">
      <c r="A1" s="168"/>
      <c r="B1" s="168"/>
      <c r="C1" s="168"/>
      <c r="D1" s="168"/>
      <c r="E1" s="168"/>
      <c r="F1" s="168"/>
      <c r="G1" s="168"/>
      <c r="H1" s="168"/>
      <c r="I1" s="168"/>
      <c r="J1" s="168"/>
      <c r="K1" s="168"/>
      <c r="L1" s="168"/>
      <c r="M1" s="168"/>
    </row>
    <row r="2" spans="1:13" ht="56.25" customHeight="1" x14ac:dyDescent="0.5">
      <c r="A2" s="168"/>
      <c r="B2" s="230" t="s">
        <v>86</v>
      </c>
      <c r="C2" s="231"/>
      <c r="D2" s="231"/>
      <c r="E2" s="231"/>
      <c r="F2" s="231"/>
      <c r="G2" s="231"/>
      <c r="H2" s="231"/>
      <c r="I2" s="231"/>
      <c r="J2" s="231"/>
      <c r="K2" s="104"/>
      <c r="L2" s="105"/>
      <c r="M2" s="168"/>
    </row>
    <row r="3" spans="1:13" x14ac:dyDescent="0.35">
      <c r="A3" s="168"/>
      <c r="B3" s="67">
        <v>1</v>
      </c>
      <c r="C3" s="66" t="s">
        <v>87</v>
      </c>
      <c r="D3" s="64"/>
      <c r="E3" s="64"/>
      <c r="F3" s="65"/>
      <c r="G3" s="65"/>
      <c r="H3" s="65"/>
      <c r="I3" s="65"/>
      <c r="J3" s="65"/>
      <c r="K3" s="65"/>
      <c r="L3" s="87"/>
      <c r="M3" s="168"/>
    </row>
    <row r="4" spans="1:13" x14ac:dyDescent="0.35">
      <c r="A4" s="168"/>
      <c r="B4" s="68">
        <v>2</v>
      </c>
      <c r="C4" s="66" t="s">
        <v>104</v>
      </c>
      <c r="D4" s="64" t="str">
        <f>IF('Quickscan '!E10&gt;1,'Quickscan '!E10,"")</f>
        <v/>
      </c>
      <c r="E4" s="64" t="s">
        <v>101</v>
      </c>
      <c r="F4" s="65" t="str">
        <f>IF(D4="","",D4+1)</f>
        <v/>
      </c>
      <c r="G4" s="65" t="s">
        <v>102</v>
      </c>
      <c r="H4" s="65" t="str">
        <f>IF(F4="","",F4+1)</f>
        <v/>
      </c>
      <c r="I4" s="65" t="s">
        <v>103</v>
      </c>
      <c r="J4" s="65"/>
      <c r="K4" s="65"/>
      <c r="L4" s="87"/>
      <c r="M4" s="168"/>
    </row>
    <row r="5" spans="1:13" x14ac:dyDescent="0.35">
      <c r="A5" s="168"/>
      <c r="B5" s="67">
        <v>3</v>
      </c>
      <c r="C5" s="66" t="s">
        <v>105</v>
      </c>
      <c r="D5" s="64" t="str">
        <f>IF('Quickscan '!E10&gt;1,'Quickscan '!E10,"")</f>
        <v/>
      </c>
      <c r="E5" s="64" t="s">
        <v>101</v>
      </c>
      <c r="F5" s="65" t="str">
        <f>IF(D5="","",D5+1)</f>
        <v/>
      </c>
      <c r="G5" s="65" t="s">
        <v>102</v>
      </c>
      <c r="H5" s="65" t="str">
        <f>IF(F5="","",F5+1)</f>
        <v/>
      </c>
      <c r="I5" s="65" t="s">
        <v>103</v>
      </c>
      <c r="J5" s="65"/>
      <c r="K5" s="65"/>
      <c r="L5" s="87"/>
      <c r="M5" s="168"/>
    </row>
    <row r="6" spans="1:13" x14ac:dyDescent="0.35">
      <c r="A6" s="168"/>
      <c r="B6" s="67">
        <v>4</v>
      </c>
      <c r="C6" s="66" t="s">
        <v>106</v>
      </c>
      <c r="D6" s="64" t="str">
        <f>IF('Quickscan '!E10&gt;1,'Quickscan '!E10,"")</f>
        <v/>
      </c>
      <c r="E6" s="64" t="s">
        <v>101</v>
      </c>
      <c r="F6" s="65" t="str">
        <f>IF(D6="","",D6+1)</f>
        <v/>
      </c>
      <c r="G6" s="65" t="s">
        <v>102</v>
      </c>
      <c r="H6" s="65" t="str">
        <f>IF(F6="","",F6+1)</f>
        <v/>
      </c>
      <c r="I6" s="65" t="s">
        <v>103</v>
      </c>
      <c r="J6" s="65"/>
      <c r="K6" s="65"/>
      <c r="L6" s="87"/>
      <c r="M6" s="168"/>
    </row>
    <row r="7" spans="1:13" x14ac:dyDescent="0.35">
      <c r="A7" s="168"/>
      <c r="B7" s="67">
        <v>5</v>
      </c>
      <c r="C7" s="86" t="s">
        <v>114</v>
      </c>
      <c r="D7" s="64"/>
      <c r="E7" s="64"/>
      <c r="F7" s="65"/>
      <c r="G7" s="65"/>
      <c r="H7" s="65" t="str">
        <f>IF('Quickscan '!G10&gt;1,'Quickscan '!G10,"")</f>
        <v/>
      </c>
      <c r="I7" s="65" t="s">
        <v>113</v>
      </c>
      <c r="J7" s="85" t="str">
        <f>IF(H7&lt;&gt;"",H7+1,"")</f>
        <v/>
      </c>
      <c r="K7" s="85" t="s">
        <v>103</v>
      </c>
      <c r="L7" s="87"/>
      <c r="M7" s="168"/>
    </row>
    <row r="8" spans="1:13" x14ac:dyDescent="0.35">
      <c r="A8" s="168"/>
      <c r="B8" s="67">
        <v>6</v>
      </c>
      <c r="C8" s="66" t="s">
        <v>88</v>
      </c>
      <c r="D8" s="64"/>
      <c r="E8" s="64"/>
      <c r="F8" s="65"/>
      <c r="G8" s="65"/>
      <c r="H8" s="65"/>
      <c r="I8" s="65"/>
      <c r="J8" s="65"/>
      <c r="K8" s="65"/>
      <c r="L8" s="87"/>
      <c r="M8" s="168"/>
    </row>
    <row r="9" spans="1:13" x14ac:dyDescent="0.35">
      <c r="A9" s="168"/>
      <c r="B9" s="67">
        <v>7</v>
      </c>
      <c r="C9" s="66" t="s">
        <v>89</v>
      </c>
      <c r="D9" s="64"/>
      <c r="E9" s="64"/>
      <c r="F9" s="65"/>
      <c r="G9" s="65"/>
      <c r="H9" s="65"/>
      <c r="I9" s="65"/>
      <c r="J9" s="65"/>
      <c r="K9" s="65"/>
      <c r="L9" s="87"/>
      <c r="M9" s="168"/>
    </row>
    <row r="10" spans="1:13" x14ac:dyDescent="0.35">
      <c r="A10" s="168"/>
      <c r="B10" s="67">
        <v>8</v>
      </c>
      <c r="C10" s="66" t="s">
        <v>90</v>
      </c>
      <c r="D10" s="64"/>
      <c r="E10" s="64"/>
      <c r="F10" s="65"/>
      <c r="G10" s="65"/>
      <c r="H10" s="65"/>
      <c r="I10" s="65"/>
      <c r="J10" s="65"/>
      <c r="K10" s="65"/>
      <c r="L10" s="87"/>
      <c r="M10" s="168"/>
    </row>
    <row r="11" spans="1:13" x14ac:dyDescent="0.35">
      <c r="A11" s="168"/>
      <c r="B11" s="67">
        <v>9</v>
      </c>
      <c r="C11" s="66" t="s">
        <v>91</v>
      </c>
      <c r="D11" s="64"/>
      <c r="E11" s="64"/>
      <c r="F11" s="65"/>
      <c r="G11" s="65"/>
      <c r="H11" s="65"/>
      <c r="I11" s="65"/>
      <c r="J11" s="65"/>
      <c r="K11" s="65"/>
      <c r="L11" s="87"/>
      <c r="M11" s="168"/>
    </row>
    <row r="12" spans="1:13" x14ac:dyDescent="0.35">
      <c r="A12" s="168"/>
      <c r="B12" s="67">
        <v>10</v>
      </c>
      <c r="C12" s="66" t="s">
        <v>92</v>
      </c>
      <c r="D12" s="64"/>
      <c r="E12" s="64"/>
      <c r="F12" s="65"/>
      <c r="G12" s="65"/>
      <c r="H12" s="65"/>
      <c r="I12" s="65"/>
      <c r="J12" s="65"/>
      <c r="K12" s="65"/>
      <c r="L12" s="87"/>
      <c r="M12" s="168"/>
    </row>
    <row r="13" spans="1:13" x14ac:dyDescent="0.35">
      <c r="A13" s="168"/>
      <c r="B13" s="67">
        <v>11</v>
      </c>
      <c r="C13" s="66" t="s">
        <v>93</v>
      </c>
      <c r="D13" s="64"/>
      <c r="E13" s="64"/>
      <c r="F13" s="65"/>
      <c r="G13" s="65"/>
      <c r="H13" s="65"/>
      <c r="I13" s="65"/>
      <c r="J13" s="65"/>
      <c r="K13" s="65"/>
      <c r="L13" s="87"/>
      <c r="M13" s="168"/>
    </row>
    <row r="14" spans="1:13" x14ac:dyDescent="0.35">
      <c r="A14" s="168"/>
      <c r="B14" s="67">
        <v>12</v>
      </c>
      <c r="C14" s="66" t="s">
        <v>94</v>
      </c>
      <c r="D14" s="64"/>
      <c r="E14" s="64"/>
      <c r="F14" s="65"/>
      <c r="G14" s="65"/>
      <c r="H14" s="65"/>
      <c r="I14" s="65"/>
      <c r="J14" s="65"/>
      <c r="K14" s="65"/>
      <c r="L14" s="87"/>
      <c r="M14" s="168"/>
    </row>
    <row r="15" spans="1:13" x14ac:dyDescent="0.35">
      <c r="A15" s="168"/>
      <c r="B15" s="67">
        <v>13</v>
      </c>
      <c r="C15" s="66" t="s">
        <v>95</v>
      </c>
      <c r="D15" s="64"/>
      <c r="E15" s="64"/>
      <c r="F15" s="65"/>
      <c r="G15" s="65"/>
      <c r="H15" s="65"/>
      <c r="I15" s="65"/>
      <c r="J15" s="65"/>
      <c r="K15" s="65"/>
      <c r="L15" s="87"/>
      <c r="M15" s="168"/>
    </row>
    <row r="16" spans="1:13" x14ac:dyDescent="0.35">
      <c r="A16" s="168"/>
      <c r="B16" s="67">
        <v>14</v>
      </c>
      <c r="C16" s="66" t="s">
        <v>96</v>
      </c>
      <c r="D16" s="64"/>
      <c r="E16" s="64"/>
      <c r="F16" s="65"/>
      <c r="G16" s="65"/>
      <c r="H16" s="65"/>
      <c r="I16" s="65"/>
      <c r="J16" s="65"/>
      <c r="K16" s="65"/>
      <c r="L16" s="87"/>
      <c r="M16" s="168"/>
    </row>
    <row r="17" spans="1:13" x14ac:dyDescent="0.35">
      <c r="A17" s="168"/>
      <c r="B17" s="67">
        <v>15</v>
      </c>
      <c r="C17" s="66" t="s">
        <v>97</v>
      </c>
      <c r="D17" s="64"/>
      <c r="E17" s="64"/>
      <c r="F17" s="65"/>
      <c r="G17" s="65"/>
      <c r="H17" s="65"/>
      <c r="I17" s="65"/>
      <c r="J17" s="65"/>
      <c r="K17" s="65"/>
      <c r="L17" s="87"/>
      <c r="M17" s="168"/>
    </row>
    <row r="18" spans="1:13" x14ac:dyDescent="0.35">
      <c r="A18" s="168"/>
      <c r="B18" s="67">
        <v>16</v>
      </c>
      <c r="C18" s="66" t="s">
        <v>98</v>
      </c>
      <c r="D18" s="64"/>
      <c r="E18" s="64"/>
      <c r="F18" s="65"/>
      <c r="G18" s="65"/>
      <c r="H18" s="65"/>
      <c r="I18" s="65"/>
      <c r="J18" s="65"/>
      <c r="K18" s="65"/>
      <c r="L18" s="87"/>
      <c r="M18" s="168"/>
    </row>
    <row r="19" spans="1:13" x14ac:dyDescent="0.35">
      <c r="A19" s="168"/>
      <c r="B19" s="67">
        <v>17</v>
      </c>
      <c r="C19" s="66" t="s">
        <v>99</v>
      </c>
      <c r="D19" s="64"/>
      <c r="E19" s="64"/>
      <c r="F19" s="65"/>
      <c r="G19" s="65"/>
      <c r="H19" s="65"/>
      <c r="I19" s="65"/>
      <c r="J19" s="65"/>
      <c r="K19" s="65"/>
      <c r="L19" s="87"/>
      <c r="M19" s="168"/>
    </row>
    <row r="20" spans="1:13" ht="15" thickBot="1" x14ac:dyDescent="0.4">
      <c r="A20" s="168"/>
      <c r="B20" s="69">
        <v>18</v>
      </c>
      <c r="C20" s="70" t="s">
        <v>100</v>
      </c>
      <c r="D20" s="71"/>
      <c r="E20" s="71"/>
      <c r="F20" s="72"/>
      <c r="G20" s="72"/>
      <c r="H20" s="72"/>
      <c r="I20" s="72"/>
      <c r="J20" s="72"/>
      <c r="K20" s="72"/>
      <c r="L20" s="88"/>
      <c r="M20" s="168"/>
    </row>
    <row r="21" spans="1:13" x14ac:dyDescent="0.35">
      <c r="A21" s="168"/>
      <c r="B21" s="168"/>
      <c r="C21" s="168"/>
      <c r="D21" s="168"/>
      <c r="E21" s="168"/>
      <c r="F21" s="168"/>
      <c r="G21" s="168"/>
      <c r="H21" s="168"/>
      <c r="I21" s="168"/>
      <c r="J21" s="168"/>
      <c r="K21" s="168"/>
      <c r="L21" s="168"/>
      <c r="M21" s="168"/>
    </row>
  </sheetData>
  <sheetProtection algorithmName="SHA-512" hashValue="JlGePP1xDz9LPqx5yU9zh+3oYZwP4fH6XwN8tz1ulrtpq1tniXw3zPeBPE1j0xBJM5+jFsKkqjuqC5o7sSnbyg==" saltValue="aLUmXvvuiazXih+HqHalCQ==" spinCount="100000" sheet="1" objects="1" scenarios="1" selectLockedCells="1"/>
  <mergeCells count="1">
    <mergeCell ref="B2:J2"/>
  </mergeCells>
  <conditionalFormatting sqref="L3:L20">
    <cfRule type="containsText" dxfId="2" priority="1" operator="containsText" text="Volgt">
      <formula>NOT(ISERROR(SEARCH("Volgt",L3)))</formula>
    </cfRule>
    <cfRule type="containsText" dxfId="1" priority="2" operator="containsText" text="Nee">
      <formula>NOT(ISERROR(SEARCH("Nee",L3)))</formula>
    </cfRule>
    <cfRule type="containsText" dxfId="0" priority="3" operator="containsText" text="Ja">
      <formula>NOT(ISERROR(SEARCH("Ja",L3)))</formula>
    </cfRule>
  </conditionalFormatting>
  <dataValidations count="1">
    <dataValidation type="list" allowBlank="1" showInputMessage="1" showErrorMessage="1" sqref="L3:L20" xr:uid="{00000000-0002-0000-0100-000000000000}">
      <formula1>Checklist</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D27"/>
  <sheetViews>
    <sheetView showGridLines="0" zoomScale="80" zoomScaleNormal="80" workbookViewId="0">
      <selection activeCell="C4" sqref="C4"/>
    </sheetView>
  </sheetViews>
  <sheetFormatPr defaultColWidth="9.1796875" defaultRowHeight="14.5" x14ac:dyDescent="0.35"/>
  <cols>
    <col min="1" max="1" width="3.26953125" style="9" customWidth="1"/>
    <col min="2" max="2" width="44.54296875" style="9" bestFit="1" customWidth="1"/>
    <col min="3" max="3" width="111.54296875" style="9" bestFit="1" customWidth="1"/>
    <col min="4" max="4" width="3.26953125" style="9" customWidth="1"/>
    <col min="5" max="16384" width="9.1796875" style="9"/>
  </cols>
  <sheetData>
    <row r="1" spans="1:4" ht="15" thickBot="1" x14ac:dyDescent="0.4">
      <c r="A1" s="169"/>
      <c r="B1" s="169"/>
      <c r="C1" s="169"/>
      <c r="D1" s="169"/>
    </row>
    <row r="2" spans="1:4" ht="61.5" customHeight="1" thickBot="1" x14ac:dyDescent="0.4">
      <c r="A2" s="169"/>
      <c r="B2" s="126"/>
      <c r="C2" s="170" t="s">
        <v>120</v>
      </c>
      <c r="D2" s="169"/>
    </row>
    <row r="3" spans="1:4" x14ac:dyDescent="0.35">
      <c r="A3" s="169"/>
      <c r="B3" s="127" t="s">
        <v>29</v>
      </c>
      <c r="C3" s="128" t="s">
        <v>55</v>
      </c>
      <c r="D3" s="169"/>
    </row>
    <row r="4" spans="1:4" x14ac:dyDescent="0.35">
      <c r="A4" s="169"/>
      <c r="B4" s="129" t="s">
        <v>30</v>
      </c>
      <c r="C4" s="130" t="s">
        <v>116</v>
      </c>
      <c r="D4" s="169"/>
    </row>
    <row r="5" spans="1:4" x14ac:dyDescent="0.35">
      <c r="A5" s="169"/>
      <c r="B5" s="129" t="s">
        <v>46</v>
      </c>
      <c r="C5" s="131" t="s">
        <v>117</v>
      </c>
      <c r="D5" s="169"/>
    </row>
    <row r="6" spans="1:4" ht="15" thickBot="1" x14ac:dyDescent="0.4">
      <c r="A6" s="169"/>
      <c r="B6" s="132" t="s">
        <v>27</v>
      </c>
      <c r="C6" s="133" t="s">
        <v>123</v>
      </c>
      <c r="D6" s="169"/>
    </row>
    <row r="7" spans="1:4" ht="15" thickBot="1" x14ac:dyDescent="0.4">
      <c r="A7" s="169"/>
      <c r="B7" s="134" t="s">
        <v>58</v>
      </c>
      <c r="C7" s="135"/>
      <c r="D7" s="169"/>
    </row>
    <row r="8" spans="1:4" ht="15" thickTop="1" x14ac:dyDescent="0.35">
      <c r="A8" s="169"/>
      <c r="B8" s="136" t="s">
        <v>4</v>
      </c>
      <c r="C8" s="137" t="s">
        <v>67</v>
      </c>
      <c r="D8" s="169"/>
    </row>
    <row r="9" spans="1:4" ht="25" x14ac:dyDescent="0.35">
      <c r="A9" s="169"/>
      <c r="B9" s="136" t="s">
        <v>56</v>
      </c>
      <c r="C9" s="138" t="s">
        <v>57</v>
      </c>
      <c r="D9" s="169"/>
    </row>
    <row r="10" spans="1:4" ht="28.5" customHeight="1" thickBot="1" x14ac:dyDescent="0.4">
      <c r="A10" s="169"/>
      <c r="B10" s="139" t="s">
        <v>7</v>
      </c>
      <c r="C10" s="133" t="s">
        <v>124</v>
      </c>
      <c r="D10" s="169"/>
    </row>
    <row r="11" spans="1:4" ht="15" thickBot="1" x14ac:dyDescent="0.4">
      <c r="A11" s="169"/>
      <c r="B11" s="140" t="s">
        <v>59</v>
      </c>
      <c r="C11" s="135"/>
      <c r="D11" s="169"/>
    </row>
    <row r="12" spans="1:4" ht="15" thickTop="1" x14ac:dyDescent="0.35">
      <c r="A12" s="169"/>
      <c r="B12" s="141" t="s">
        <v>13</v>
      </c>
      <c r="C12" s="137" t="s">
        <v>60</v>
      </c>
      <c r="D12" s="169"/>
    </row>
    <row r="13" spans="1:4" ht="15" thickBot="1" x14ac:dyDescent="0.4">
      <c r="A13" s="169"/>
      <c r="B13" s="142" t="s">
        <v>14</v>
      </c>
      <c r="C13" s="133" t="s">
        <v>71</v>
      </c>
      <c r="D13" s="169"/>
    </row>
    <row r="14" spans="1:4" ht="15" thickBot="1" x14ac:dyDescent="0.4">
      <c r="A14" s="169"/>
      <c r="B14" s="143" t="s">
        <v>59</v>
      </c>
      <c r="C14" s="144"/>
      <c r="D14" s="169"/>
    </row>
    <row r="15" spans="1:4" ht="50.5" thickTop="1" x14ac:dyDescent="0.35">
      <c r="A15" s="169"/>
      <c r="B15" s="145" t="s">
        <v>61</v>
      </c>
      <c r="C15" s="137" t="s">
        <v>62</v>
      </c>
      <c r="D15" s="169"/>
    </row>
    <row r="16" spans="1:4" ht="25" x14ac:dyDescent="0.35">
      <c r="A16" s="169"/>
      <c r="B16" s="145" t="s">
        <v>63</v>
      </c>
      <c r="C16" s="138" t="s">
        <v>70</v>
      </c>
      <c r="D16" s="169"/>
    </row>
    <row r="17" spans="1:4" x14ac:dyDescent="0.35">
      <c r="A17" s="169"/>
      <c r="B17" s="145" t="s">
        <v>19</v>
      </c>
      <c r="C17" s="138" t="s">
        <v>65</v>
      </c>
      <c r="D17" s="169"/>
    </row>
    <row r="18" spans="1:4" x14ac:dyDescent="0.35">
      <c r="A18" s="169"/>
      <c r="B18" s="145" t="s">
        <v>15</v>
      </c>
      <c r="C18" s="138" t="s">
        <v>69</v>
      </c>
      <c r="D18" s="169"/>
    </row>
    <row r="19" spans="1:4" ht="15" customHeight="1" x14ac:dyDescent="0.35">
      <c r="A19" s="169"/>
      <c r="B19" s="145" t="s">
        <v>16</v>
      </c>
      <c r="C19" s="138" t="s">
        <v>68</v>
      </c>
      <c r="D19" s="169"/>
    </row>
    <row r="20" spans="1:4" ht="25.5" thickBot="1" x14ac:dyDescent="0.4">
      <c r="A20" s="169"/>
      <c r="B20" s="146" t="s">
        <v>17</v>
      </c>
      <c r="C20" s="133" t="s">
        <v>64</v>
      </c>
      <c r="D20" s="169"/>
    </row>
    <row r="21" spans="1:4" ht="15" thickBot="1" x14ac:dyDescent="0.4">
      <c r="A21" s="169"/>
      <c r="B21" s="147" t="s">
        <v>23</v>
      </c>
      <c r="C21" s="144"/>
      <c r="D21" s="169"/>
    </row>
    <row r="22" spans="1:4" ht="15.5" thickTop="1" thickBot="1" x14ac:dyDescent="0.4">
      <c r="A22" s="169"/>
      <c r="B22" s="148" t="s">
        <v>119</v>
      </c>
      <c r="C22" s="149" t="s">
        <v>126</v>
      </c>
      <c r="D22" s="169"/>
    </row>
    <row r="23" spans="1:4" ht="15" thickBot="1" x14ac:dyDescent="0.4">
      <c r="A23" s="169"/>
      <c r="B23" s="150" t="s">
        <v>82</v>
      </c>
      <c r="C23" s="144"/>
      <c r="D23" s="169"/>
    </row>
    <row r="24" spans="1:4" ht="15" thickTop="1" x14ac:dyDescent="0.35">
      <c r="A24" s="169"/>
      <c r="B24" s="151" t="s">
        <v>82</v>
      </c>
      <c r="C24" s="137" t="s">
        <v>122</v>
      </c>
      <c r="D24" s="169"/>
    </row>
    <row r="25" spans="1:4" ht="15" thickBot="1" x14ac:dyDescent="0.4">
      <c r="A25" s="169"/>
      <c r="B25" s="152" t="s">
        <v>118</v>
      </c>
      <c r="C25" s="153" t="s">
        <v>121</v>
      </c>
      <c r="D25" s="169"/>
    </row>
    <row r="26" spans="1:4" ht="25.5" thickBot="1" x14ac:dyDescent="0.4">
      <c r="A26" s="169"/>
      <c r="B26" s="154" t="s">
        <v>66</v>
      </c>
      <c r="C26" s="155" t="s">
        <v>75</v>
      </c>
      <c r="D26" s="169"/>
    </row>
    <row r="27" spans="1:4" x14ac:dyDescent="0.35">
      <c r="A27" s="169"/>
      <c r="B27" s="169"/>
      <c r="C27" s="169"/>
      <c r="D27" s="169"/>
    </row>
  </sheetData>
  <sheetProtection algorithmName="SHA-512" hashValue="VCXINv/iqiNn0jBXFu791UtK1HGemVlLrQAssdwAzR1bmBL0BT+M36dpgYsddUkFHE4qra0pDFA1KvobErBVfg==" saltValue="tISgfORB/9UCmCoxm9Ub8w==" spinCount="100000" sheet="1" objects="1" scenarios="1" selectLockedCells="1"/>
  <pageMargins left="0.7" right="0.7" top="0.75" bottom="0.75" header="0.3" footer="0.3"/>
  <pageSetup paperSize="9" scale="7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dimension ref="A1:F24"/>
  <sheetViews>
    <sheetView showFormulas="1" workbookViewId="0">
      <selection activeCell="C7" sqref="C7"/>
    </sheetView>
  </sheetViews>
  <sheetFormatPr defaultRowHeight="14.5" x14ac:dyDescent="0.35"/>
  <cols>
    <col min="1" max="1" width="3.453125" bestFit="1" customWidth="1"/>
    <col min="2" max="2" width="2.7265625" bestFit="1" customWidth="1"/>
    <col min="3" max="3" width="15.26953125" bestFit="1" customWidth="1"/>
    <col min="4" max="4" width="6.54296875" bestFit="1" customWidth="1"/>
    <col min="5" max="5" width="5" customWidth="1"/>
  </cols>
  <sheetData>
    <row r="1" spans="1:6" x14ac:dyDescent="0.35">
      <c r="A1" s="156" t="s">
        <v>27</v>
      </c>
      <c r="B1" s="156" t="s">
        <v>30</v>
      </c>
      <c r="C1" s="156" t="s">
        <v>29</v>
      </c>
      <c r="D1" s="156" t="s">
        <v>46</v>
      </c>
      <c r="E1" s="156" t="s">
        <v>83</v>
      </c>
      <c r="F1" s="156" t="s">
        <v>107</v>
      </c>
    </row>
    <row r="2" spans="1:6" x14ac:dyDescent="0.35">
      <c r="A2" s="157">
        <v>2012</v>
      </c>
      <c r="B2" s="157" t="s">
        <v>33</v>
      </c>
      <c r="C2" s="157" t="s">
        <v>129</v>
      </c>
      <c r="D2" s="157" t="s">
        <v>47</v>
      </c>
      <c r="E2" s="157" t="s">
        <v>33</v>
      </c>
      <c r="F2" s="157" t="s">
        <v>33</v>
      </c>
    </row>
    <row r="3" spans="1:6" x14ac:dyDescent="0.35">
      <c r="A3" s="157">
        <v>2013</v>
      </c>
      <c r="B3" s="157" t="s">
        <v>34</v>
      </c>
      <c r="C3" s="157" t="s">
        <v>39</v>
      </c>
      <c r="D3" s="157" t="s">
        <v>48</v>
      </c>
      <c r="E3" s="157" t="s">
        <v>34</v>
      </c>
      <c r="F3" s="157" t="s">
        <v>34</v>
      </c>
    </row>
    <row r="4" spans="1:6" x14ac:dyDescent="0.35">
      <c r="A4" s="157">
        <v>2014</v>
      </c>
      <c r="B4" s="157"/>
      <c r="C4" s="157" t="s">
        <v>40</v>
      </c>
      <c r="D4" s="157" t="s">
        <v>77</v>
      </c>
      <c r="E4" s="157"/>
      <c r="F4" s="157" t="s">
        <v>108</v>
      </c>
    </row>
    <row r="5" spans="1:6" x14ac:dyDescent="0.35">
      <c r="A5" s="157">
        <v>2015</v>
      </c>
      <c r="B5" s="157"/>
      <c r="C5" s="157" t="s">
        <v>43</v>
      </c>
      <c r="D5" s="157"/>
      <c r="E5" s="157"/>
      <c r="F5" s="157"/>
    </row>
    <row r="6" spans="1:6" x14ac:dyDescent="0.35">
      <c r="A6" s="157">
        <v>2016</v>
      </c>
      <c r="B6" s="157"/>
      <c r="C6" s="157" t="s">
        <v>131</v>
      </c>
      <c r="D6" s="157"/>
      <c r="E6" s="157"/>
      <c r="F6" s="157"/>
    </row>
    <row r="7" spans="1:6" x14ac:dyDescent="0.35">
      <c r="A7" s="157">
        <v>2017</v>
      </c>
      <c r="B7" s="157"/>
      <c r="C7" s="157" t="s">
        <v>41</v>
      </c>
      <c r="D7" s="157"/>
      <c r="E7" s="157"/>
      <c r="F7" s="157"/>
    </row>
    <row r="8" spans="1:6" x14ac:dyDescent="0.35">
      <c r="A8" s="157">
        <v>2018</v>
      </c>
      <c r="B8" s="157"/>
      <c r="C8" s="157" t="s">
        <v>35</v>
      </c>
      <c r="D8" s="157"/>
      <c r="E8" s="157"/>
      <c r="F8" s="157"/>
    </row>
    <row r="9" spans="1:6" x14ac:dyDescent="0.35">
      <c r="A9" s="157">
        <v>2019</v>
      </c>
      <c r="B9" s="157"/>
      <c r="C9" s="157" t="s">
        <v>36</v>
      </c>
      <c r="D9" s="157"/>
      <c r="E9" s="157"/>
      <c r="F9" s="157"/>
    </row>
    <row r="10" spans="1:6" x14ac:dyDescent="0.35">
      <c r="A10" s="157">
        <v>2020</v>
      </c>
      <c r="B10" s="157"/>
      <c r="C10" s="157" t="s">
        <v>38</v>
      </c>
      <c r="D10" s="157"/>
      <c r="E10" s="157"/>
      <c r="F10" s="157"/>
    </row>
    <row r="11" spans="1:6" x14ac:dyDescent="0.35">
      <c r="A11" s="157"/>
      <c r="B11" s="157"/>
      <c r="C11" s="157" t="s">
        <v>44</v>
      </c>
      <c r="D11" s="157"/>
      <c r="E11" s="157"/>
      <c r="F11" s="157"/>
    </row>
    <row r="12" spans="1:6" x14ac:dyDescent="0.35">
      <c r="A12" s="157"/>
      <c r="B12" s="157"/>
      <c r="C12" s="157" t="s">
        <v>127</v>
      </c>
      <c r="D12" s="157"/>
      <c r="E12" s="157"/>
      <c r="F12" s="157"/>
    </row>
    <row r="13" spans="1:6" x14ac:dyDescent="0.35">
      <c r="A13" s="157"/>
      <c r="B13" s="157"/>
      <c r="C13" s="157"/>
      <c r="D13" s="157"/>
      <c r="E13" s="157"/>
      <c r="F13" s="157"/>
    </row>
    <row r="14" spans="1:6" x14ac:dyDescent="0.35">
      <c r="A14" s="157"/>
      <c r="B14" s="157"/>
      <c r="C14" s="157"/>
      <c r="D14" s="157"/>
      <c r="E14" s="157"/>
      <c r="F14" s="157"/>
    </row>
    <row r="15" spans="1:6" x14ac:dyDescent="0.35">
      <c r="A15" s="157"/>
      <c r="B15" s="157"/>
      <c r="C15" s="157"/>
      <c r="D15" s="157"/>
      <c r="E15" s="157"/>
      <c r="F15" s="157"/>
    </row>
    <row r="16" spans="1:6" x14ac:dyDescent="0.35">
      <c r="A16" s="157"/>
      <c r="B16" s="157"/>
      <c r="C16" s="157"/>
      <c r="D16" s="157"/>
      <c r="E16" s="157"/>
      <c r="F16" s="157"/>
    </row>
    <row r="17" spans="1:6" x14ac:dyDescent="0.35">
      <c r="A17" s="157"/>
      <c r="B17" s="157"/>
      <c r="C17" s="157"/>
      <c r="D17" s="157"/>
      <c r="E17" s="157"/>
      <c r="F17" s="157"/>
    </row>
    <row r="18" spans="1:6" x14ac:dyDescent="0.35">
      <c r="A18" s="157"/>
      <c r="B18" s="157"/>
      <c r="C18" s="157"/>
      <c r="D18" s="157"/>
      <c r="E18" s="157"/>
      <c r="F18" s="157"/>
    </row>
    <row r="19" spans="1:6" x14ac:dyDescent="0.35">
      <c r="A19" s="157"/>
      <c r="B19" s="157"/>
      <c r="C19" s="157"/>
      <c r="D19" s="157"/>
      <c r="E19" s="157"/>
      <c r="F19" s="157"/>
    </row>
    <row r="20" spans="1:6" x14ac:dyDescent="0.35">
      <c r="A20" s="157"/>
      <c r="B20" s="157"/>
      <c r="C20" s="157" t="s">
        <v>130</v>
      </c>
      <c r="D20" s="157"/>
      <c r="E20" s="157"/>
      <c r="F20" s="157"/>
    </row>
    <row r="21" spans="1:6" x14ac:dyDescent="0.35">
      <c r="A21" s="157"/>
      <c r="B21" s="157"/>
      <c r="C21" s="157" t="s">
        <v>42</v>
      </c>
      <c r="D21" s="157"/>
      <c r="E21" s="157"/>
      <c r="F21" s="157"/>
    </row>
    <row r="22" spans="1:6" x14ac:dyDescent="0.35">
      <c r="A22" s="157"/>
      <c r="B22" s="157"/>
      <c r="C22" s="157" t="s">
        <v>45</v>
      </c>
      <c r="D22" s="157"/>
      <c r="E22" s="157"/>
      <c r="F22" s="157"/>
    </row>
    <row r="23" spans="1:6" x14ac:dyDescent="0.35">
      <c r="A23" s="157"/>
      <c r="B23" s="157"/>
      <c r="C23" s="157" t="s">
        <v>72</v>
      </c>
      <c r="D23" s="157"/>
      <c r="E23" s="157"/>
      <c r="F23" s="157"/>
    </row>
    <row r="24" spans="1:6" x14ac:dyDescent="0.35">
      <c r="A24" s="157"/>
      <c r="B24" s="157"/>
      <c r="C24" s="157" t="s">
        <v>37</v>
      </c>
      <c r="D24" s="157"/>
      <c r="E24" s="157"/>
      <c r="F24" s="157"/>
    </row>
  </sheetData>
  <sheetProtection algorithmName="SHA-512" hashValue="1kich+HWtNyplV23a3RsK/0EiO0FCRTgoK4CDMjIN5dKqO1mDA9I6zjdSd6wHIDfW6BFKOwzcvizFH5hxqeS1Q==" saltValue="pDdREyS/x1/7mHaYTsL8zg==" spinCount="100000" sheet="1" objects="1" scenarios="1" selectLockedCells="1"/>
  <sortState xmlns:xlrd2="http://schemas.microsoft.com/office/spreadsheetml/2017/richdata2" ref="C2:C16">
    <sortCondition ref="C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327B9B243238449BB071759F9F80B5" ma:contentTypeVersion="8" ma:contentTypeDescription="Een nieuw document maken." ma:contentTypeScope="" ma:versionID="dd03a60771ea027557c8e5fef0232440">
  <xsd:schema xmlns:xsd="http://www.w3.org/2001/XMLSchema" xmlns:xs="http://www.w3.org/2001/XMLSchema" xmlns:p="http://schemas.microsoft.com/office/2006/metadata/properties" xmlns:ns2="da729583-2e4e-4dc2-a930-becc2ffb75e3" xmlns:ns3="85b7af92-8b98-476d-ab62-0baf3b4d372b" targetNamespace="http://schemas.microsoft.com/office/2006/metadata/properties" ma:root="true" ma:fieldsID="75a9f77ff57f3d8680ad83b51855bf38" ns2:_="" ns3:_="">
    <xsd:import namespace="da729583-2e4e-4dc2-a930-becc2ffb75e3"/>
    <xsd:import namespace="85b7af92-8b98-476d-ab62-0baf3b4d372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729583-2e4e-4dc2-a930-becc2ffb75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b7af92-8b98-476d-ab62-0baf3b4d372b"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621511-6627-45A1-BC2C-2C82D8A5C1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729583-2e4e-4dc2-a930-becc2ffb75e3"/>
    <ds:schemaRef ds:uri="85b7af92-8b98-476d-ab62-0baf3b4d37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7A8207-FC12-45A6-8807-7FE4ECA2524B}">
  <ds:schemaRefs>
    <ds:schemaRef ds:uri="http://purl.org/dc/elements/1.1/"/>
    <ds:schemaRef ds:uri="da729583-2e4e-4dc2-a930-becc2ffb75e3"/>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schemas.microsoft.com/office/infopath/2007/PartnerControls"/>
    <ds:schemaRef ds:uri="85b7af92-8b98-476d-ab62-0baf3b4d372b"/>
    <ds:schemaRef ds:uri="http://www.w3.org/XML/1998/namespace"/>
    <ds:schemaRef ds:uri="http://purl.org/dc/dcmitype/"/>
  </ds:schemaRefs>
</ds:datastoreItem>
</file>

<file path=customXml/itemProps3.xml><?xml version="1.0" encoding="utf-8"?>
<ds:datastoreItem xmlns:ds="http://schemas.openxmlformats.org/officeDocument/2006/customXml" ds:itemID="{172F6D53-83D4-432A-9FC4-A61DCEE590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8</vt:i4>
      </vt:variant>
    </vt:vector>
  </HeadingPairs>
  <TitlesOfParts>
    <vt:vector size="12" baseType="lpstr">
      <vt:lpstr>Quickscan </vt:lpstr>
      <vt:lpstr>Checklist</vt:lpstr>
      <vt:lpstr>Instructie</vt:lpstr>
      <vt:lpstr>Lijst</vt:lpstr>
      <vt:lpstr>Instructie!Afdrukbereik</vt:lpstr>
      <vt:lpstr>'Quickscan '!Afdrukbereik</vt:lpstr>
      <vt:lpstr>Checklist</vt:lpstr>
      <vt:lpstr>Ja_Nee</vt:lpstr>
      <vt:lpstr>Jaartal</vt:lpstr>
      <vt:lpstr>Label</vt:lpstr>
      <vt:lpstr>NHG</vt:lpstr>
      <vt:lpstr>Rechtsvorm</vt:lpstr>
    </vt:vector>
  </TitlesOfParts>
  <Company>Quion Groep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 Thijsen</dc:creator>
  <cp:lastModifiedBy>Taipan Gaijin</cp:lastModifiedBy>
  <cp:lastPrinted>2017-11-29T07:49:38Z</cp:lastPrinted>
  <dcterms:created xsi:type="dcterms:W3CDTF">2016-08-05T09:09:30Z</dcterms:created>
  <dcterms:modified xsi:type="dcterms:W3CDTF">2019-01-22T05:22:55Z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0x010100D2327B9B243238449BB071759F9F80B5</vt:lpwstr>
  </property>
</Properties>
</file>